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2"/>
  </bookViews>
  <sheets>
    <sheet name=" руб" sheetId="1" r:id="rId1"/>
    <sheet name="рублей" sheetId="2" state="hidden" r:id="rId2"/>
    <sheet name="тыс. руб." sheetId="5" r:id="rId3"/>
  </sheets>
  <definedNames>
    <definedName name="_xlnm.Print_Titles" localSheetId="0">' руб'!$7:$8</definedName>
    <definedName name="_xlnm.Print_Area" localSheetId="0">' руб'!$A$1:$E$78</definedName>
    <definedName name="_xlnm.Print_Area" localSheetId="2">'тыс. руб.'!$A$1:$E$78</definedName>
  </definedNames>
  <calcPr calcId="124519" iterate="1"/>
</workbook>
</file>

<file path=xl/calcChain.xml><?xml version="1.0" encoding="utf-8"?>
<calcChain xmlns="http://schemas.openxmlformats.org/spreadsheetml/2006/main">
  <c r="E47" i="5"/>
  <c r="D47"/>
  <c r="C47"/>
  <c r="C47" i="1"/>
  <c r="C36"/>
  <c r="C77" i="5" l="1"/>
  <c r="C76"/>
  <c r="E66"/>
  <c r="E65" s="1"/>
  <c r="E64" s="1"/>
  <c r="D66"/>
  <c r="C66"/>
  <c r="C65" s="1"/>
  <c r="C64" s="1"/>
  <c r="D65"/>
  <c r="D64"/>
  <c r="E62"/>
  <c r="D62"/>
  <c r="D61" s="1"/>
  <c r="D60" s="1"/>
  <c r="C62"/>
  <c r="C61" s="1"/>
  <c r="C60" s="1"/>
  <c r="E61"/>
  <c r="E60" s="1"/>
  <c r="E46"/>
  <c r="D46"/>
  <c r="C46"/>
  <c r="E36"/>
  <c r="E35" s="1"/>
  <c r="D36"/>
  <c r="D35" s="1"/>
  <c r="C36"/>
  <c r="C35" s="1"/>
  <c r="E28"/>
  <c r="D28"/>
  <c r="D27" s="1"/>
  <c r="C28"/>
  <c r="C27" s="1"/>
  <c r="E27"/>
  <c r="E25"/>
  <c r="D25"/>
  <c r="C25"/>
  <c r="E23"/>
  <c r="D23"/>
  <c r="C23"/>
  <c r="E21"/>
  <c r="D21"/>
  <c r="C21"/>
  <c r="E19"/>
  <c r="D19"/>
  <c r="C19"/>
  <c r="E17"/>
  <c r="D17"/>
  <c r="C17"/>
  <c r="E15"/>
  <c r="D15"/>
  <c r="C15"/>
  <c r="E12"/>
  <c r="D12"/>
  <c r="D11" s="1"/>
  <c r="C12"/>
  <c r="C11" s="1"/>
  <c r="E11"/>
  <c r="D47" i="1"/>
  <c r="E47"/>
  <c r="C14"/>
  <c r="C77"/>
  <c r="D34" i="5" l="1"/>
  <c r="C34"/>
  <c r="E14"/>
  <c r="C14"/>
  <c r="D14"/>
  <c r="E34"/>
  <c r="D10" l="1"/>
  <c r="D9" s="1"/>
  <c r="C10"/>
  <c r="C9" s="1"/>
  <c r="E10"/>
  <c r="E9" s="1"/>
  <c r="C25" i="1" l="1"/>
  <c r="C46"/>
  <c r="D46"/>
  <c r="D12"/>
  <c r="C12"/>
  <c r="E12"/>
  <c r="D21"/>
  <c r="E21"/>
  <c r="C21"/>
  <c r="D17"/>
  <c r="E17"/>
  <c r="C17"/>
  <c r="E46"/>
  <c r="D15"/>
  <c r="E15"/>
  <c r="C15"/>
  <c r="C19"/>
  <c r="C23"/>
  <c r="D28" l="1"/>
  <c r="E28"/>
  <c r="C28"/>
  <c r="D25"/>
  <c r="E25"/>
  <c r="D38" i="2" l="1"/>
  <c r="E38"/>
  <c r="C38"/>
  <c r="D20"/>
  <c r="E20"/>
  <c r="C20"/>
  <c r="C19" l="1"/>
  <c r="C66"/>
  <c r="C65" s="1"/>
  <c r="E55"/>
  <c r="E54" s="1"/>
  <c r="E53" s="1"/>
  <c r="D55"/>
  <c r="D54" s="1"/>
  <c r="D53" s="1"/>
  <c r="C55"/>
  <c r="C54"/>
  <c r="C53" s="1"/>
  <c r="E51"/>
  <c r="E50" s="1"/>
  <c r="E49" s="1"/>
  <c r="D51"/>
  <c r="C51"/>
  <c r="C50" s="1"/>
  <c r="C49" s="1"/>
  <c r="D50"/>
  <c r="D49" s="1"/>
  <c r="E37"/>
  <c r="D37"/>
  <c r="C37"/>
  <c r="E27"/>
  <c r="E26" s="1"/>
  <c r="D27"/>
  <c r="D26" s="1"/>
  <c r="C27"/>
  <c r="C26" s="1"/>
  <c r="E19"/>
  <c r="D19"/>
  <c r="E17"/>
  <c r="D17"/>
  <c r="C17"/>
  <c r="E15"/>
  <c r="E14" s="1"/>
  <c r="D15"/>
  <c r="C15"/>
  <c r="E12"/>
  <c r="E11" s="1"/>
  <c r="D12"/>
  <c r="D11" s="1"/>
  <c r="C12"/>
  <c r="C11"/>
  <c r="D23" i="1"/>
  <c r="E23"/>
  <c r="D19"/>
  <c r="E19"/>
  <c r="D36"/>
  <c r="D35" s="1"/>
  <c r="D34" s="1"/>
  <c r="E36"/>
  <c r="E35" s="1"/>
  <c r="C25" i="2" l="1"/>
  <c r="C14"/>
  <c r="D25"/>
  <c r="E34" i="1"/>
  <c r="D14" i="2"/>
  <c r="E25"/>
  <c r="E10" s="1"/>
  <c r="E9" s="1"/>
  <c r="C35" i="1"/>
  <c r="C34" s="1"/>
  <c r="C10" i="2" l="1"/>
  <c r="C9" s="1"/>
  <c r="D10"/>
  <c r="D9" s="1"/>
  <c r="E27" i="1"/>
  <c r="E14" s="1"/>
  <c r="D27"/>
  <c r="D14" s="1"/>
  <c r="C27"/>
  <c r="C10" s="1"/>
  <c r="E66"/>
  <c r="E65" s="1"/>
  <c r="E64" s="1"/>
  <c r="D66"/>
  <c r="D65" s="1"/>
  <c r="D64" s="1"/>
  <c r="C66"/>
  <c r="C65" s="1"/>
  <c r="C64" s="1"/>
  <c r="E62"/>
  <c r="E61" s="1"/>
  <c r="E60" s="1"/>
  <c r="D62"/>
  <c r="D61" s="1"/>
  <c r="D60" s="1"/>
  <c r="C62"/>
  <c r="C61" s="1"/>
  <c r="C60" s="1"/>
  <c r="C76"/>
  <c r="C9" l="1"/>
  <c r="E11"/>
  <c r="D11"/>
  <c r="C11"/>
  <c r="E10" l="1"/>
  <c r="E9" s="1"/>
  <c r="D10"/>
  <c r="D9" s="1"/>
</calcChain>
</file>

<file path=xl/sharedStrings.xml><?xml version="1.0" encoding="utf-8"?>
<sst xmlns="http://schemas.openxmlformats.org/spreadsheetml/2006/main" count="408" uniqueCount="165">
  <si>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</si>
  <si>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</si>
  <si>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</si>
  <si>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</si>
  <si>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</si>
  <si>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</si>
  <si>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</si>
  <si>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</si>
  <si>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</si>
  <si>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</si>
  <si>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</si>
  <si>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</si>
  <si>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</si>
  <si>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</si>
  <si>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</si>
  <si>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</si>
  <si>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</si>
  <si>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</si>
  <si>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</si>
  <si>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</si>
  <si>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</si>
  <si>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</si>
  <si>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</si>
  <si>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</si>
  <si>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</si>
  <si>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</si>
  <si>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</si>
  <si>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</si>
  <si>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</si>
  <si>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</si>
  <si>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</si>
  <si>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</si>
  <si>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</si>
  <si>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</si>
  <si>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</si>
  <si>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</si>
  <si>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</si>
  <si>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</si>
  <si>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</si>
  <si>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</si>
  <si>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</si>
  <si>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</si>
  <si>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</si>
  <si>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</si>
  <si>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</si>
  <si>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</si>
  <si>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</si>
  <si>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</si>
  <si>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</si>
  <si>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</si>
  <si>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</si>
  <si>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</si>
  <si>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</si>
  <si>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</si>
  <si>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</si>
  <si>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</si>
  <si>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</si>
  <si>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</si>
  <si>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</si>
  <si>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</si>
  <si>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</si>
  <si>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</si>
  <si>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</si>
  <si>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</si>
  <si>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</si>
  <si>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</si>
  <si>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</si>
  <si>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</si>
  <si>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</si>
  <si>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</si>
  <si>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</si>
  <si>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</si>
  <si>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</si>
  <si>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</si>
  <si>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</si>
  <si>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</si>
  <si>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</si>
  <si>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</si>
  <si>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</si>
  <si>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</si>
  <si>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</si>
  <si>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</si>
  <si>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</si>
  <si>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</si>
  <si>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</si>
  <si>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</si>
  <si>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</si>
  <si>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</si>
  <si>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</si>
  <si>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</si>
  <si>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</si>
  <si>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</si>
  <si>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</si>
  <si>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</si>
  <si>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</si>
  <si>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</si>
  <si>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</si>
  <si>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</si>
  <si>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</si>
  <si>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</si>
  <si>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</si>
  <si>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</si>
  <si>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</si>
  <si>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</si>
  <si>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</si>
  <si>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</si>
  <si>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</si>
  <si>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</si>
  <si>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</si>
  <si>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</si>
  <si>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</si>
  <si>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</si>
  <si>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</si>
  <si>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</si>
  <si>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</si>
  <si>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</si>
  <si>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</si>
  <si>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</si>
  <si>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</si>
  <si>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</si>
  <si>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</si>
  <si>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</si>
  <si>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</si>
  <si>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</si>
  <si>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2 02 25513 00 0000 150</t>
  </si>
  <si>
    <t>2 02 25513 13 0000 150</t>
  </si>
  <si>
    <t xml:space="preserve">   субсидии бюджетам городских поселений  на развитие сети учреждений культурно-досугового типа</t>
  </si>
  <si>
    <t>Субсидии бюджетам на развитие сети учреждений культурно-досугового типа</t>
  </si>
  <si>
    <t>2025 год</t>
  </si>
  <si>
    <t>2026 год</t>
  </si>
  <si>
    <t xml:space="preserve">субсидии бюджетам городских поселений на реализацию инициативных проектов     </t>
  </si>
  <si>
    <t>2 02 49999 13 0200 150</t>
  </si>
  <si>
    <t>2 02 20302 00 0000 150</t>
  </si>
  <si>
    <t>2 02 20302 13 0000 150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</si>
  <si>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</si>
  <si>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</si>
  <si>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2 02 25424 13 0000 150</t>
  </si>
  <si>
    <t>2 02 25424 00 0000 150</t>
  </si>
  <si>
    <t>2 02 25517 13 0000 150</t>
  </si>
  <si>
    <t>2 02 25517 00 0000 150</t>
  </si>
  <si>
    <t xml:space="preserve">  субсидии бюджетам городских поселений на поддержку творческой деятельности и техническое оснащение детских и кукольных театров</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</si>
  <si>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</si>
  <si>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субсидии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</si>
  <si>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на поддержку творческой деятельности и техническое оснащение детских и кукольных театров</t>
  </si>
  <si>
    <r>
      <t xml:space="preserve">город Балаково на 2025 год </t>
    </r>
    <r>
      <rPr>
        <b/>
        <sz val="14"/>
        <color theme="1"/>
        <rFont val="Times New Roman"/>
        <family val="1"/>
        <charset val="204"/>
      </rPr>
      <t>и на плановый период 2026 и 2027 годов</t>
    </r>
  </si>
  <si>
    <t>2027 год</t>
  </si>
  <si>
    <t>2 02 49999 13 0087 150</t>
  </si>
  <si>
    <t>Межбюджетные трансферты, передаваемые бюджетам городских поселений области на обеспечение коммунальной и транспортной инфраструктурой земельных участков, предоставленных (подлежащих предоставлению) для жилищного строительства гражданам, имеющим трех и более детей</t>
  </si>
  <si>
    <t>2 07 05030 13 0100 150</t>
  </si>
  <si>
    <t>Прочие безвозмездные поступления в бюджеты городских поселений от физических и юридических лиц</t>
  </si>
  <si>
    <t xml:space="preserve">Приложение № 2                                                                  к Решению Совета муниципального образования город Балаково "О бюджете городского поселения город Балаково Балаковского муниципального района Саратовской области на 2025 год и на плановый период 2026 и 2027 годов" от 24 декабря 2024 года № 100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</si>
  <si>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t>
  </si>
  <si>
    <t>2 02 49999 13 0049 150</t>
  </si>
  <si>
    <t xml:space="preserve">  Межбюджетные трансферты, передаваемые бюджетам городских поселений области на обновление наземного электрического транспорта для обеспечения организации транспортного обслуживания населения области</t>
  </si>
  <si>
    <t>2 0 249999 13 0144 150</t>
  </si>
  <si>
    <t>Межбюджетные трансферты, передаваемые бюджетам городских поселений области на обеспечение социально значимых мероприятий, имея в виду выполнение работ по благоустройству дворовых территорий</t>
  </si>
  <si>
    <t>Межбюджетные трансферты, передаваемые бюджетам городских поселений на мероприятия в сфере охраны окружающей среды</t>
  </si>
  <si>
    <t>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</si>
  <si>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2 19 00000 13 0000 150</t>
  </si>
  <si>
    <t xml:space="preserve">     возврат остатков субсидий, субвенций и иных межбюджетных трансфертов, имеющих целевое назначение, прошлых лет из бюджетов городских поселений</t>
  </si>
  <si>
    <t>2 19 25555 13 0000 150</t>
  </si>
  <si>
    <t xml:space="preserve">      возврат остатков субсидий на реализацию программ формирования современной городской среды из бюджетов городских поселений</t>
  </si>
  <si>
    <t xml:space="preserve">Безвозмездные поступления в бюджет городского поселения </t>
  </si>
  <si>
    <t xml:space="preserve">Безвозмездные поступления в бюджет  городского поселения </t>
  </si>
  <si>
    <t>Приложение № 2                                                       к Решению Совета муниципального образования город Балаково                                      от ___ август 2025 года № ___</t>
  </si>
</sst>
</file>

<file path=xl/styles.xml><?xml version="1.0" encoding="utf-8"?>
<styleSheet xmlns="http://schemas.openxmlformats.org/spreadsheetml/2006/main">
  <numFmts count="1">
    <numFmt numFmtId="164" formatCode="#,##0.0"/>
  </numFmts>
  <fonts count="36">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1"/>
      <color theme="1"/>
      <name val="PT Astra Serif"/>
      <family val="1"/>
      <charset val="204"/>
    </font>
    <font>
      <sz val="10"/>
      <color rgb="FF000000"/>
      <name val="PT Astra Serif"/>
      <family val="1"/>
      <charset val="204"/>
    </font>
    <font>
      <b/>
      <sz val="14"/>
      <color rgb="FF000000"/>
      <name val="PT Astra Serif"/>
      <family val="1"/>
      <charset val="204"/>
    </font>
    <font>
      <b/>
      <sz val="11"/>
      <color rgb="FF000000"/>
      <name val="PT Astra Serif"/>
      <family val="1"/>
      <charset val="204"/>
    </font>
    <font>
      <b/>
      <sz val="12"/>
      <name val="PT Astra Serif"/>
      <family val="1"/>
      <charset val="204"/>
    </font>
    <font>
      <i/>
      <sz val="10"/>
      <name val="PT Astra Serif"/>
      <family val="1"/>
      <charset val="204"/>
    </font>
    <font>
      <b/>
      <sz val="10"/>
      <color theme="1"/>
      <name val="PT Astra Serif"/>
      <family val="1"/>
      <charset val="204"/>
    </font>
    <font>
      <sz val="12"/>
      <color theme="1"/>
      <name val="PT Astra Serif"/>
      <family val="1"/>
      <charset val="204"/>
    </font>
    <font>
      <sz val="12"/>
      <name val="PT Astra Serif"/>
      <family val="1"/>
      <charset val="204"/>
    </font>
    <font>
      <sz val="12"/>
      <color rgb="FFFF0000"/>
      <name val="PT Astra Serif"/>
      <family val="1"/>
      <charset val="204"/>
    </font>
    <font>
      <sz val="8"/>
      <name val="PT Astra Serif"/>
      <family val="1"/>
      <charset val="204"/>
    </font>
    <font>
      <sz val="10"/>
      <name val="PT Astra Serif"/>
      <family val="1"/>
      <charset val="204"/>
    </font>
    <font>
      <sz val="11"/>
      <name val="PT Astra Serif"/>
      <family val="1"/>
      <charset val="204"/>
    </font>
    <font>
      <sz val="11"/>
      <color rgb="FFFF0000"/>
      <name val="PT Astra Serif"/>
      <family val="1"/>
      <charset val="204"/>
    </font>
    <font>
      <b/>
      <sz val="12"/>
      <color theme="1"/>
      <name val="PT Astra Serif"/>
      <family val="1"/>
      <charset val="204"/>
    </font>
    <font>
      <sz val="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2" fillId="0" borderId="0"/>
    <xf numFmtId="0" fontId="12" fillId="0" borderId="0"/>
  </cellStyleXfs>
  <cellXfs count="120">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0" fontId="7" fillId="2" borderId="1" xfId="0" applyNumberFormat="1" applyFont="1" applyFill="1" applyBorder="1" applyAlignment="1">
      <alignment horizontal="center" vertical="center" shrinkToFit="1"/>
    </xf>
    <xf numFmtId="0" fontId="13" fillId="0" borderId="1" xfId="0" applyFont="1" applyFill="1" applyBorder="1" applyAlignment="1">
      <alignment horizontal="center" vertical="center" wrapText="1"/>
    </xf>
    <xf numFmtId="0" fontId="20" fillId="0" borderId="0" xfId="0" applyNumberFormat="1" applyFont="1" applyFill="1" applyAlignment="1">
      <alignment vertical="center"/>
    </xf>
    <xf numFmtId="0" fontId="20" fillId="0" borderId="0" xfId="0" applyFont="1" applyFill="1" applyAlignment="1">
      <alignment vertical="center"/>
    </xf>
    <xf numFmtId="0" fontId="21" fillId="0" borderId="0" xfId="0" applyFont="1" applyFill="1" applyAlignment="1">
      <alignment horizontal="right" vertical="center" wrapText="1"/>
    </xf>
    <xf numFmtId="0" fontId="20" fillId="0" borderId="0" xfId="0" applyFont="1" applyFill="1" applyAlignment="1">
      <alignment horizontal="left" vertical="center" wrapText="1"/>
    </xf>
    <xf numFmtId="0" fontId="20" fillId="0" borderId="0" xfId="0" applyNumberFormat="1" applyFont="1" applyFill="1" applyBorder="1" applyAlignment="1">
      <alignment vertical="center" wrapText="1"/>
    </xf>
    <xf numFmtId="0" fontId="20" fillId="0" borderId="0" xfId="0" applyFont="1" applyFill="1" applyBorder="1" applyAlignment="1">
      <alignment vertical="center" wrapText="1"/>
    </xf>
    <xf numFmtId="0" fontId="23" fillId="0" borderId="0" xfId="0" applyFont="1" applyFill="1" applyBorder="1" applyAlignment="1">
      <alignment horizontal="right" vertical="center" wrapText="1"/>
    </xf>
    <xf numFmtId="0" fontId="24" fillId="0" borderId="2" xfId="0" applyNumberFormat="1" applyFont="1" applyFill="1" applyBorder="1" applyAlignment="1">
      <alignment horizontal="center" vertical="center" wrapText="1"/>
    </xf>
    <xf numFmtId="0" fontId="24" fillId="0" borderId="2" xfId="0" applyFont="1" applyFill="1" applyBorder="1" applyAlignment="1">
      <alignment horizontal="center" vertical="center" wrapText="1"/>
    </xf>
    <xf numFmtId="0" fontId="25" fillId="0" borderId="1" xfId="0" applyNumberFormat="1"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1" xfId="0" applyFont="1" applyFill="1" applyBorder="1" applyAlignment="1">
      <alignment horizontal="center" vertical="center"/>
    </xf>
    <xf numFmtId="0" fontId="26" fillId="0" borderId="0" xfId="0" applyFont="1" applyFill="1" applyAlignment="1">
      <alignment vertical="center"/>
    </xf>
    <xf numFmtId="0" fontId="24" fillId="0" borderId="1" xfId="0" applyNumberFormat="1" applyFont="1" applyFill="1" applyBorder="1" applyAlignment="1">
      <alignment horizontal="center" vertical="center" shrinkToFit="1"/>
    </xf>
    <xf numFmtId="0" fontId="24" fillId="0" borderId="1" xfId="0" applyFont="1" applyFill="1" applyBorder="1" applyAlignment="1">
      <alignment vertical="center" wrapText="1"/>
    </xf>
    <xf numFmtId="0" fontId="27" fillId="0" borderId="0" xfId="0" applyFont="1" applyFill="1" applyAlignment="1">
      <alignment vertical="center"/>
    </xf>
    <xf numFmtId="0" fontId="28" fillId="0" borderId="1" xfId="0" applyNumberFormat="1" applyFont="1" applyFill="1" applyBorder="1" applyAlignment="1">
      <alignment horizontal="center" vertical="center" shrinkToFit="1"/>
    </xf>
    <xf numFmtId="0" fontId="28" fillId="0" borderId="1" xfId="0" applyFont="1" applyFill="1" applyBorder="1" applyAlignment="1">
      <alignment vertical="center" wrapText="1"/>
    </xf>
    <xf numFmtId="0" fontId="29" fillId="0" borderId="0" xfId="0" applyFont="1" applyFill="1" applyAlignment="1">
      <alignment vertical="center"/>
    </xf>
    <xf numFmtId="0" fontId="32" fillId="0" borderId="0" xfId="0" applyNumberFormat="1" applyFont="1" applyFill="1" applyAlignment="1">
      <alignment vertical="center"/>
    </xf>
    <xf numFmtId="0" fontId="32" fillId="0" borderId="0" xfId="0" applyFont="1" applyFill="1" applyAlignment="1">
      <alignment vertical="center"/>
    </xf>
    <xf numFmtId="0" fontId="33" fillId="0" borderId="0" xfId="0" applyFont="1" applyFill="1" applyAlignment="1">
      <alignment vertical="center"/>
    </xf>
    <xf numFmtId="164" fontId="28" fillId="0" borderId="1" xfId="0" applyNumberFormat="1" applyFont="1" applyFill="1" applyBorder="1" applyAlignment="1">
      <alignment horizontal="center" vertical="center" shrinkToFit="1"/>
    </xf>
    <xf numFmtId="164" fontId="24" fillId="0" borderId="1" xfId="0" applyNumberFormat="1" applyFont="1" applyFill="1" applyBorder="1" applyAlignment="1">
      <alignment horizontal="center" vertical="center" shrinkToFit="1"/>
    </xf>
    <xf numFmtId="164" fontId="28" fillId="0" borderId="1" xfId="0" applyNumberFormat="1" applyFont="1" applyFill="1" applyBorder="1" applyAlignment="1">
      <alignment vertical="center"/>
    </xf>
    <xf numFmtId="0" fontId="28" fillId="0" borderId="1" xfId="0" applyFont="1" applyFill="1" applyBorder="1" applyAlignment="1">
      <alignment vertical="center"/>
    </xf>
    <xf numFmtId="164" fontId="28" fillId="0" borderId="1" xfId="0" applyNumberFormat="1" applyFont="1" applyFill="1" applyBorder="1" applyAlignment="1">
      <alignment horizontal="left" vertical="center" wrapText="1"/>
    </xf>
    <xf numFmtId="0" fontId="34" fillId="0" borderId="0" xfId="0" applyFont="1" applyFill="1" applyAlignment="1">
      <alignment vertical="center"/>
    </xf>
    <xf numFmtId="0" fontId="28" fillId="3" borderId="1" xfId="0" applyNumberFormat="1" applyFont="1" applyFill="1" applyBorder="1" applyAlignment="1">
      <alignment horizontal="center" vertical="center" shrinkToFit="1"/>
    </xf>
    <xf numFmtId="4" fontId="10" fillId="3" borderId="1" xfId="1" applyNumberFormat="1" applyFont="1" applyFill="1" applyBorder="1" applyAlignment="1" applyProtection="1">
      <alignment horizontal="left" vertical="center" wrapText="1"/>
      <protection hidden="1"/>
    </xf>
    <xf numFmtId="4" fontId="28" fillId="3" borderId="1" xfId="0" applyNumberFormat="1" applyFont="1" applyFill="1" applyBorder="1" applyAlignment="1">
      <alignment horizontal="center" vertical="center" shrinkToFit="1"/>
    </xf>
    <xf numFmtId="0" fontId="28" fillId="3" borderId="1" xfId="0" applyFont="1" applyFill="1" applyBorder="1" applyAlignment="1">
      <alignment vertical="center" wrapText="1"/>
    </xf>
    <xf numFmtId="0" fontId="8" fillId="3" borderId="1" xfId="0" applyFont="1" applyFill="1" applyBorder="1" applyAlignment="1">
      <alignment horizontal="justify" vertical="center"/>
    </xf>
    <xf numFmtId="0" fontId="32" fillId="3" borderId="0" xfId="0" applyNumberFormat="1" applyFont="1" applyFill="1" applyAlignment="1">
      <alignment vertical="center"/>
    </xf>
    <xf numFmtId="0" fontId="32" fillId="3" borderId="0" xfId="0" applyFont="1" applyFill="1" applyAlignment="1">
      <alignment vertical="center"/>
    </xf>
    <xf numFmtId="0" fontId="28" fillId="3" borderId="0" xfId="0" applyFont="1" applyFill="1" applyAlignment="1">
      <alignment vertical="center"/>
    </xf>
    <xf numFmtId="4" fontId="28" fillId="2" borderId="1" xfId="0" applyNumberFormat="1" applyFont="1" applyFill="1" applyBorder="1" applyAlignment="1">
      <alignment horizontal="center" vertical="center" shrinkToFit="1"/>
    </xf>
    <xf numFmtId="0" fontId="24" fillId="2" borderId="1" xfId="0" applyNumberFormat="1" applyFont="1" applyFill="1" applyBorder="1" applyAlignment="1">
      <alignment horizontal="center" vertical="center" shrinkToFit="1"/>
    </xf>
    <xf numFmtId="0" fontId="24" fillId="2" borderId="1" xfId="0" applyFont="1" applyFill="1" applyBorder="1" applyAlignment="1">
      <alignment vertical="center" wrapText="1"/>
    </xf>
    <xf numFmtId="4" fontId="24" fillId="2" borderId="1" xfId="0" applyNumberFormat="1" applyFont="1" applyFill="1" applyBorder="1" applyAlignment="1">
      <alignment horizontal="center" vertical="center" shrinkToFit="1"/>
    </xf>
    <xf numFmtId="0" fontId="27" fillId="2" borderId="0" xfId="0" applyFont="1" applyFill="1" applyAlignment="1">
      <alignment vertical="center"/>
    </xf>
    <xf numFmtId="0" fontId="28" fillId="2" borderId="1" xfId="0" applyNumberFormat="1" applyFont="1" applyFill="1" applyBorder="1" applyAlignment="1">
      <alignment horizontal="center" vertical="center" shrinkToFit="1"/>
    </xf>
    <xf numFmtId="0" fontId="28" fillId="2" borderId="1" xfId="0" applyFont="1" applyFill="1" applyBorder="1" applyAlignment="1">
      <alignment vertical="center" wrapText="1"/>
    </xf>
    <xf numFmtId="0" fontId="29" fillId="2" borderId="0" xfId="0" applyFont="1" applyFill="1" applyAlignment="1">
      <alignment vertical="center"/>
    </xf>
    <xf numFmtId="1" fontId="20" fillId="0" borderId="0" xfId="0" applyNumberFormat="1" applyFont="1" applyFill="1" applyAlignment="1">
      <alignment vertical="center"/>
    </xf>
    <xf numFmtId="0" fontId="28" fillId="2" borderId="1" xfId="0" applyFont="1" applyFill="1" applyBorder="1" applyAlignment="1">
      <alignment horizontal="left" vertical="center" wrapText="1"/>
    </xf>
    <xf numFmtId="0" fontId="7" fillId="2" borderId="1" xfId="0" applyFont="1" applyFill="1" applyBorder="1" applyAlignment="1">
      <alignment vertical="top" wrapText="1"/>
    </xf>
    <xf numFmtId="0" fontId="24" fillId="2" borderId="1" xfId="1" applyNumberFormat="1" applyFont="1" applyFill="1" applyBorder="1" applyAlignment="1" applyProtection="1">
      <alignment horizontal="center" vertical="center" shrinkToFit="1"/>
      <protection hidden="1"/>
    </xf>
    <xf numFmtId="0" fontId="24" fillId="2" borderId="1" xfId="1" applyNumberFormat="1" applyFont="1" applyFill="1" applyBorder="1" applyAlignment="1" applyProtection="1">
      <alignment horizontal="left" vertical="center" wrapText="1"/>
      <protection hidden="1"/>
    </xf>
    <xf numFmtId="0" fontId="28" fillId="2" borderId="1" xfId="1" applyNumberFormat="1" applyFont="1" applyFill="1" applyBorder="1" applyAlignment="1" applyProtection="1">
      <alignment horizontal="center" vertical="center" shrinkToFit="1"/>
      <protection hidden="1"/>
    </xf>
    <xf numFmtId="0" fontId="28" fillId="2" borderId="1" xfId="1" applyNumberFormat="1" applyFont="1" applyFill="1" applyBorder="1" applyAlignment="1" applyProtection="1">
      <alignment horizontal="left" vertical="center" wrapText="1"/>
      <protection hidden="1"/>
    </xf>
    <xf numFmtId="164" fontId="24" fillId="2" borderId="1" xfId="0" applyNumberFormat="1" applyFont="1" applyFill="1" applyBorder="1" applyAlignment="1">
      <alignment horizontal="center" vertical="center" shrinkToFit="1"/>
    </xf>
    <xf numFmtId="164" fontId="28" fillId="2" borderId="1" xfId="0" applyNumberFormat="1" applyFont="1" applyFill="1" applyBorder="1" applyAlignment="1">
      <alignment horizontal="center" vertical="center" shrinkToFit="1"/>
    </xf>
    <xf numFmtId="164" fontId="28" fillId="3" borderId="1" xfId="0" applyNumberFormat="1" applyFont="1" applyFill="1" applyBorder="1" applyAlignment="1">
      <alignment horizontal="center" vertical="center" shrinkToFit="1"/>
    </xf>
    <xf numFmtId="164" fontId="28" fillId="3" borderId="0" xfId="0" applyNumberFormat="1" applyFont="1" applyFill="1" applyAlignment="1">
      <alignment vertical="center"/>
    </xf>
    <xf numFmtId="4" fontId="10" fillId="2" borderId="1" xfId="1" applyNumberFormat="1" applyFont="1" applyFill="1" applyBorder="1" applyAlignment="1" applyProtection="1">
      <alignment horizontal="left" vertical="center" wrapText="1"/>
      <protection hidden="1"/>
    </xf>
    <xf numFmtId="0" fontId="29" fillId="0" borderId="0" xfId="0" applyFont="1" applyFill="1" applyBorder="1" applyAlignment="1">
      <alignment vertical="center"/>
    </xf>
    <xf numFmtId="0" fontId="29" fillId="2" borderId="0" xfId="0" applyFont="1" applyFill="1" applyBorder="1" applyAlignment="1">
      <alignment vertical="center"/>
    </xf>
    <xf numFmtId="0" fontId="30" fillId="2" borderId="0" xfId="2" applyNumberFormat="1" applyFont="1" applyFill="1" applyBorder="1" applyAlignment="1" applyProtection="1">
      <alignment horizontal="left" wrapText="1"/>
      <protection hidden="1"/>
    </xf>
    <xf numFmtId="0" fontId="30" fillId="2" borderId="0" xfId="2" applyNumberFormat="1" applyFont="1" applyFill="1" applyBorder="1" applyAlignment="1" applyProtection="1">
      <alignment horizontal="left" vertical="top" wrapText="1"/>
      <protection hidden="1"/>
    </xf>
    <xf numFmtId="0" fontId="33" fillId="0" borderId="0" xfId="0" applyFont="1" applyFill="1" applyBorder="1" applyAlignment="1">
      <alignment vertical="center"/>
    </xf>
    <xf numFmtId="0" fontId="23" fillId="0" borderId="0" xfId="0" applyFont="1" applyFill="1" applyBorder="1" applyAlignment="1">
      <alignment horizontal="right" vertical="center" wrapText="1"/>
    </xf>
    <xf numFmtId="0" fontId="20" fillId="0" borderId="0" xfId="0" applyNumberFormat="1" applyFont="1" applyFill="1" applyAlignment="1">
      <alignment vertical="center"/>
    </xf>
    <xf numFmtId="0" fontId="31" fillId="2" borderId="1" xfId="0" applyNumberFormat="1" applyFont="1" applyFill="1" applyBorder="1" applyAlignment="1">
      <alignment horizontal="center" vertical="center" wrapText="1" shrinkToFit="1"/>
    </xf>
    <xf numFmtId="0" fontId="10" fillId="2" borderId="1" xfId="1" applyNumberFormat="1" applyFont="1" applyFill="1" applyBorder="1" applyAlignment="1" applyProtection="1">
      <alignment horizontal="center" vertical="center" shrinkToFit="1"/>
      <protection hidden="1"/>
    </xf>
    <xf numFmtId="164" fontId="10" fillId="0" borderId="1" xfId="0" applyNumberFormat="1" applyFont="1" applyFill="1" applyBorder="1" applyAlignment="1">
      <alignment horizontal="left" vertical="top" wrapText="1"/>
    </xf>
    <xf numFmtId="0" fontId="35" fillId="0" borderId="0" xfId="0" applyFont="1" applyFill="1" applyAlignment="1">
      <alignment horizontal="left" vertical="top" wrapText="1"/>
    </xf>
    <xf numFmtId="0" fontId="23" fillId="0" borderId="0" xfId="0" applyFont="1" applyFill="1" applyBorder="1" applyAlignment="1">
      <alignment horizontal="right" vertical="center" wrapText="1"/>
    </xf>
    <xf numFmtId="0" fontId="20" fillId="0" borderId="0" xfId="0" applyNumberFormat="1" applyFont="1" applyFill="1" applyAlignment="1">
      <alignment vertical="center"/>
    </xf>
    <xf numFmtId="0" fontId="1" fillId="0" borderId="0" xfId="0" applyFont="1" applyFill="1" applyAlignment="1">
      <alignment horizontal="left" vertical="center" wrapText="1"/>
    </xf>
    <xf numFmtId="0" fontId="22" fillId="0" borderId="0" xfId="0" applyFont="1" applyFill="1" applyAlignment="1">
      <alignment horizontal="center" vertical="center" wrapText="1"/>
    </xf>
    <xf numFmtId="0" fontId="2" fillId="0" borderId="0" xfId="0" applyFont="1" applyFill="1" applyAlignment="1">
      <alignment horizontal="center"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cellXfs>
  <cellStyles count="3">
    <cellStyle name="Обычный" xfId="0" builtinId="0"/>
    <cellStyle name="Обычный 2" xfId="1"/>
    <cellStyle name="Обычный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H86"/>
  <sheetViews>
    <sheetView view="pageBreakPreview" zoomScale="90" zoomScaleNormal="90" zoomScaleSheetLayoutView="90" workbookViewId="0">
      <selection activeCell="C48" sqref="C48"/>
    </sheetView>
  </sheetViews>
  <sheetFormatPr defaultColWidth="8.90625" defaultRowHeight="14"/>
  <cols>
    <col min="1" max="1" width="18.90625" style="46" customWidth="1"/>
    <col min="2" max="2" width="57.08984375" style="47" customWidth="1"/>
    <col min="3" max="3" width="12.90625" style="47" customWidth="1"/>
    <col min="4" max="4" width="12.453125" style="47" customWidth="1"/>
    <col min="5" max="5" width="11.08984375" style="47" customWidth="1"/>
    <col min="6" max="6" width="10.08984375" style="47" bestFit="1" customWidth="1"/>
    <col min="7" max="7" width="8.90625" style="47"/>
    <col min="8" max="8" width="34.1796875" style="47" customWidth="1"/>
    <col min="9" max="16384" width="8.90625" style="47"/>
  </cols>
  <sheetData>
    <row r="1" spans="1:5" ht="61.25" customHeight="1">
      <c r="C1" s="112" t="s">
        <v>164</v>
      </c>
      <c r="D1" s="112"/>
      <c r="E1" s="112"/>
    </row>
    <row r="2" spans="1:5" ht="103.65" customHeight="1">
      <c r="A2" s="114"/>
      <c r="B2" s="48"/>
      <c r="C2" s="115" t="s">
        <v>150</v>
      </c>
      <c r="D2" s="115"/>
      <c r="E2" s="115"/>
    </row>
    <row r="3" spans="1:5" ht="0.65" customHeight="1">
      <c r="A3" s="114"/>
      <c r="B3" s="48"/>
      <c r="C3" s="49"/>
      <c r="D3" s="49"/>
      <c r="E3" s="49"/>
    </row>
    <row r="4" spans="1:5" ht="22.4" customHeight="1">
      <c r="A4" s="116" t="s">
        <v>163</v>
      </c>
      <c r="B4" s="116"/>
      <c r="C4" s="116"/>
      <c r="D4" s="116"/>
      <c r="E4" s="116"/>
    </row>
    <row r="5" spans="1:5" ht="20.9" customHeight="1">
      <c r="A5" s="117" t="s">
        <v>144</v>
      </c>
      <c r="B5" s="117"/>
      <c r="C5" s="117"/>
      <c r="D5" s="117"/>
      <c r="E5" s="117"/>
    </row>
    <row r="6" spans="1:5">
      <c r="A6" s="50"/>
      <c r="B6" s="51"/>
      <c r="C6" s="52"/>
      <c r="D6" s="113" t="s">
        <v>100</v>
      </c>
      <c r="E6" s="113"/>
    </row>
    <row r="7" spans="1:5" ht="36.65" customHeight="1">
      <c r="A7" s="53" t="s">
        <v>34</v>
      </c>
      <c r="B7" s="54" t="s">
        <v>65</v>
      </c>
      <c r="C7" s="45" t="s">
        <v>128</v>
      </c>
      <c r="D7" s="45" t="s">
        <v>129</v>
      </c>
      <c r="E7" s="45" t="s">
        <v>145</v>
      </c>
    </row>
    <row r="8" spans="1:5" s="58" customFormat="1" ht="13">
      <c r="A8" s="55">
        <v>1</v>
      </c>
      <c r="B8" s="56">
        <v>2</v>
      </c>
      <c r="C8" s="56">
        <v>3</v>
      </c>
      <c r="D8" s="56">
        <v>4</v>
      </c>
      <c r="E8" s="57">
        <v>5</v>
      </c>
    </row>
    <row r="9" spans="1:5" s="86" customFormat="1" ht="15.5">
      <c r="A9" s="83" t="s">
        <v>2</v>
      </c>
      <c r="B9" s="84" t="s">
        <v>3</v>
      </c>
      <c r="C9" s="85">
        <f>C10+C60+C64+C68+C76</f>
        <v>1469623667.0799999</v>
      </c>
      <c r="D9" s="85">
        <f>D10+D60+D64+D68+D76</f>
        <v>361424256</v>
      </c>
      <c r="E9" s="85">
        <f>E10+E60+E64+E68+E76</f>
        <v>290963900</v>
      </c>
    </row>
    <row r="10" spans="1:5" s="86" customFormat="1" ht="46.5">
      <c r="A10" s="87" t="s">
        <v>4</v>
      </c>
      <c r="B10" s="88" t="s">
        <v>5</v>
      </c>
      <c r="C10" s="85">
        <f>C11+C14+C34</f>
        <v>1269124558.5799999</v>
      </c>
      <c r="D10" s="85">
        <f>D11+D14+D34</f>
        <v>361424256</v>
      </c>
      <c r="E10" s="85">
        <f>E11+E14+E34</f>
        <v>290963900</v>
      </c>
    </row>
    <row r="11" spans="1:5" s="86" customFormat="1" ht="30">
      <c r="A11" s="83" t="s">
        <v>74</v>
      </c>
      <c r="B11" s="84" t="s">
        <v>75</v>
      </c>
      <c r="C11" s="85">
        <f>C12</f>
        <v>11820400</v>
      </c>
      <c r="D11" s="85">
        <f t="shared" ref="D11:E11" si="0">D12</f>
        <v>12575300</v>
      </c>
      <c r="E11" s="85">
        <f t="shared" si="0"/>
        <v>13120500</v>
      </c>
    </row>
    <row r="12" spans="1:5" s="86" customFormat="1" ht="46.5">
      <c r="A12" s="87" t="s">
        <v>79</v>
      </c>
      <c r="B12" s="88" t="s">
        <v>80</v>
      </c>
      <c r="C12" s="82">
        <f>C13</f>
        <v>11820400</v>
      </c>
      <c r="D12" s="82">
        <f t="shared" ref="D12:E12" si="1">D13</f>
        <v>12575300</v>
      </c>
      <c r="E12" s="82">
        <f t="shared" si="1"/>
        <v>13120500</v>
      </c>
    </row>
    <row r="13" spans="1:5" s="86" customFormat="1" ht="46.5">
      <c r="A13" s="87" t="s">
        <v>81</v>
      </c>
      <c r="B13" s="88" t="s">
        <v>82</v>
      </c>
      <c r="C13" s="82">
        <v>11820400</v>
      </c>
      <c r="D13" s="82">
        <v>12575300</v>
      </c>
      <c r="E13" s="82">
        <v>13120500</v>
      </c>
    </row>
    <row r="14" spans="1:5" s="89" customFormat="1" ht="41.4" customHeight="1">
      <c r="A14" s="83" t="s">
        <v>42</v>
      </c>
      <c r="B14" s="84" t="s">
        <v>66</v>
      </c>
      <c r="C14" s="85">
        <f>C19+C23+C25+C27+C15+C17+C21</f>
        <v>258305280.88999999</v>
      </c>
      <c r="D14" s="85">
        <f t="shared" ref="D14:E14" si="2">D19+D23+D25+D27+D15+D17+D21</f>
        <v>0</v>
      </c>
      <c r="E14" s="85">
        <f t="shared" si="2"/>
        <v>0</v>
      </c>
    </row>
    <row r="15" spans="1:5" s="61" customFormat="1" ht="111" hidden="1" customHeight="1">
      <c r="A15" s="74" t="s">
        <v>132</v>
      </c>
      <c r="B15" s="78" t="s">
        <v>134</v>
      </c>
      <c r="C15" s="76">
        <f>C16</f>
        <v>0</v>
      </c>
      <c r="D15" s="76">
        <f t="shared" ref="D15:E15" si="3">D16</f>
        <v>0</v>
      </c>
      <c r="E15" s="76">
        <f t="shared" si="3"/>
        <v>0</v>
      </c>
    </row>
    <row r="16" spans="1:5" s="61" customFormat="1" ht="103.65" hidden="1" customHeight="1">
      <c r="A16" s="74" t="s">
        <v>133</v>
      </c>
      <c r="B16" s="78" t="s">
        <v>135</v>
      </c>
      <c r="C16" s="76">
        <v>0</v>
      </c>
      <c r="D16" s="76">
        <v>0</v>
      </c>
      <c r="E16" s="76">
        <v>0</v>
      </c>
    </row>
    <row r="17" spans="1:8" s="61" customFormat="1" ht="103.65" hidden="1" customHeight="1">
      <c r="A17" s="74" t="s">
        <v>137</v>
      </c>
      <c r="B17" s="75" t="s">
        <v>141</v>
      </c>
      <c r="C17" s="76">
        <f>C18</f>
        <v>0</v>
      </c>
      <c r="D17" s="76">
        <f t="shared" ref="D17:E17" si="4">D18</f>
        <v>0</v>
      </c>
      <c r="E17" s="76">
        <f t="shared" si="4"/>
        <v>0</v>
      </c>
    </row>
    <row r="18" spans="1:8" s="61" customFormat="1" ht="103.65" hidden="1" customHeight="1">
      <c r="A18" s="74" t="s">
        <v>136</v>
      </c>
      <c r="B18" s="75" t="s">
        <v>142</v>
      </c>
      <c r="C18" s="76">
        <v>0</v>
      </c>
      <c r="D18" s="76">
        <v>0</v>
      </c>
      <c r="E18" s="76">
        <v>0</v>
      </c>
    </row>
    <row r="19" spans="1:8" s="64" customFormat="1" ht="70.400000000000006" hidden="1" customHeight="1">
      <c r="A19" s="74" t="s">
        <v>92</v>
      </c>
      <c r="B19" s="77" t="s">
        <v>94</v>
      </c>
      <c r="C19" s="76">
        <f>C20</f>
        <v>0</v>
      </c>
      <c r="D19" s="76">
        <f t="shared" ref="D19:E19" si="5">D20</f>
        <v>0</v>
      </c>
      <c r="E19" s="76">
        <f t="shared" si="5"/>
        <v>0</v>
      </c>
    </row>
    <row r="20" spans="1:8" s="64" customFormat="1" ht="65.400000000000006" hidden="1" customHeight="1">
      <c r="A20" s="74" t="s">
        <v>93</v>
      </c>
      <c r="B20" s="77" t="s">
        <v>95</v>
      </c>
      <c r="C20" s="76">
        <v>0</v>
      </c>
      <c r="D20" s="76">
        <v>0</v>
      </c>
      <c r="E20" s="76">
        <v>0</v>
      </c>
    </row>
    <row r="21" spans="1:8" s="64" customFormat="1" ht="65.400000000000006" customHeight="1">
      <c r="A21" s="87" t="s">
        <v>139</v>
      </c>
      <c r="B21" s="101" t="s">
        <v>143</v>
      </c>
      <c r="C21" s="82">
        <f>C22</f>
        <v>1305280.8899999999</v>
      </c>
      <c r="D21" s="82">
        <f t="shared" ref="D21:E21" si="6">D22</f>
        <v>0</v>
      </c>
      <c r="E21" s="82">
        <f t="shared" si="6"/>
        <v>0</v>
      </c>
    </row>
    <row r="22" spans="1:8" s="64" customFormat="1" ht="65.400000000000006" customHeight="1">
      <c r="A22" s="87" t="s">
        <v>138</v>
      </c>
      <c r="B22" s="101" t="s">
        <v>140</v>
      </c>
      <c r="C22" s="82">
        <v>1305280.8899999999</v>
      </c>
      <c r="D22" s="82">
        <v>0</v>
      </c>
      <c r="E22" s="82">
        <v>0</v>
      </c>
      <c r="G22" s="102"/>
      <c r="H22" s="102"/>
    </row>
    <row r="23" spans="1:8" s="64" customFormat="1" ht="40.4" customHeight="1">
      <c r="A23" s="87" t="s">
        <v>97</v>
      </c>
      <c r="B23" s="88" t="s">
        <v>98</v>
      </c>
      <c r="C23" s="82">
        <f>C24</f>
        <v>57000000</v>
      </c>
      <c r="D23" s="82">
        <f t="shared" ref="D23:E23" si="7">D24</f>
        <v>0</v>
      </c>
      <c r="E23" s="82">
        <f t="shared" si="7"/>
        <v>0</v>
      </c>
      <c r="G23" s="103"/>
      <c r="H23" s="103"/>
    </row>
    <row r="24" spans="1:8" s="64" customFormat="1" ht="52.4" customHeight="1">
      <c r="A24" s="87" t="s">
        <v>96</v>
      </c>
      <c r="B24" s="88" t="s">
        <v>99</v>
      </c>
      <c r="C24" s="82">
        <v>57000000</v>
      </c>
      <c r="D24" s="82">
        <v>0</v>
      </c>
      <c r="E24" s="82">
        <v>0</v>
      </c>
      <c r="G24" s="104"/>
      <c r="H24" s="105"/>
    </row>
    <row r="25" spans="1:8" s="64" customFormat="1" ht="39.65" hidden="1" customHeight="1">
      <c r="A25" s="74" t="s">
        <v>124</v>
      </c>
      <c r="B25" s="77" t="s">
        <v>127</v>
      </c>
      <c r="C25" s="76">
        <f>C26</f>
        <v>0</v>
      </c>
      <c r="D25" s="76">
        <f t="shared" ref="D25:E25" si="8">D26</f>
        <v>0</v>
      </c>
      <c r="E25" s="76">
        <f t="shared" si="8"/>
        <v>0</v>
      </c>
      <c r="G25" s="102"/>
      <c r="H25" s="102"/>
    </row>
    <row r="26" spans="1:8" s="64" customFormat="1" ht="31" hidden="1">
      <c r="A26" s="74" t="s">
        <v>125</v>
      </c>
      <c r="B26" s="77" t="s">
        <v>126</v>
      </c>
      <c r="C26" s="76">
        <v>0</v>
      </c>
      <c r="D26" s="76">
        <v>0</v>
      </c>
      <c r="E26" s="76">
        <v>0</v>
      </c>
      <c r="G26" s="102"/>
      <c r="H26" s="102"/>
    </row>
    <row r="27" spans="1:8" s="89" customFormat="1" ht="18.649999999999999" customHeight="1">
      <c r="A27" s="87" t="s">
        <v>43</v>
      </c>
      <c r="B27" s="88" t="s">
        <v>32</v>
      </c>
      <c r="C27" s="82">
        <f>C28</f>
        <v>200000000</v>
      </c>
      <c r="D27" s="82">
        <f t="shared" ref="D27:E27" si="9">D28</f>
        <v>0</v>
      </c>
      <c r="E27" s="82">
        <f t="shared" si="9"/>
        <v>0</v>
      </c>
      <c r="G27" s="103"/>
      <c r="H27" s="103"/>
    </row>
    <row r="28" spans="1:8" s="89" customFormat="1" ht="38.4" hidden="1" customHeight="1">
      <c r="A28" s="109" t="s">
        <v>44</v>
      </c>
      <c r="B28" s="88" t="s">
        <v>33</v>
      </c>
      <c r="C28" s="82">
        <f>C29+C30+C31+C32</f>
        <v>200000000</v>
      </c>
      <c r="D28" s="82">
        <f t="shared" ref="D28:E28" si="10">D29+D30+D31+D32</f>
        <v>0</v>
      </c>
      <c r="E28" s="82">
        <f t="shared" si="10"/>
        <v>0</v>
      </c>
      <c r="G28" s="103"/>
      <c r="H28" s="103"/>
    </row>
    <row r="29" spans="1:8" s="89" customFormat="1" ht="46.5" hidden="1">
      <c r="A29" s="87" t="s">
        <v>67</v>
      </c>
      <c r="B29" s="91" t="s">
        <v>36</v>
      </c>
      <c r="C29" s="82"/>
      <c r="D29" s="82"/>
      <c r="E29" s="82"/>
      <c r="G29" s="103"/>
      <c r="H29" s="103"/>
    </row>
    <row r="30" spans="1:8" s="89" customFormat="1" ht="77.5" hidden="1">
      <c r="A30" s="87"/>
      <c r="B30" s="91" t="s">
        <v>73</v>
      </c>
      <c r="C30" s="82"/>
      <c r="D30" s="82"/>
      <c r="E30" s="82"/>
      <c r="G30" s="103"/>
      <c r="H30" s="103"/>
    </row>
    <row r="31" spans="1:8" s="89" customFormat="1" ht="31" hidden="1">
      <c r="A31" s="87" t="s">
        <v>111</v>
      </c>
      <c r="B31" s="91" t="s">
        <v>130</v>
      </c>
      <c r="C31" s="82">
        <v>0</v>
      </c>
      <c r="D31" s="82">
        <v>0</v>
      </c>
      <c r="E31" s="82">
        <v>0</v>
      </c>
      <c r="G31" s="103"/>
      <c r="H31" s="103"/>
    </row>
    <row r="32" spans="1:8" s="89" customFormat="1" ht="62">
      <c r="A32" s="87" t="s">
        <v>101</v>
      </c>
      <c r="B32" s="91" t="s">
        <v>151</v>
      </c>
      <c r="C32" s="82">
        <v>200000000</v>
      </c>
      <c r="D32" s="82">
        <v>0</v>
      </c>
      <c r="E32" s="82">
        <v>0</v>
      </c>
      <c r="G32" s="103"/>
      <c r="H32" s="103"/>
    </row>
    <row r="33" spans="1:8" s="67" customFormat="1" ht="15.5" hidden="1">
      <c r="A33" s="79"/>
      <c r="B33" s="80"/>
      <c r="C33" s="81"/>
      <c r="D33" s="81"/>
      <c r="E33" s="81"/>
      <c r="G33" s="106"/>
      <c r="H33" s="106"/>
    </row>
    <row r="34" spans="1:8" s="64" customFormat="1" ht="19.399999999999999" customHeight="1">
      <c r="A34" s="83" t="s">
        <v>45</v>
      </c>
      <c r="B34" s="84" t="s">
        <v>6</v>
      </c>
      <c r="C34" s="85">
        <f>C35+C46</f>
        <v>998998877.68999994</v>
      </c>
      <c r="D34" s="85">
        <f>D35+D46</f>
        <v>348848956</v>
      </c>
      <c r="E34" s="85">
        <f t="shared" ref="E34" si="11">E35+E46</f>
        <v>277843400</v>
      </c>
      <c r="G34" s="102"/>
      <c r="H34" s="102"/>
    </row>
    <row r="35" spans="1:8" s="64" customFormat="1" ht="63.65" customHeight="1">
      <c r="A35" s="87" t="s">
        <v>46</v>
      </c>
      <c r="B35" s="88" t="s">
        <v>7</v>
      </c>
      <c r="C35" s="82">
        <f t="shared" ref="C35:E35" si="12">C36</f>
        <v>94853004.379999995</v>
      </c>
      <c r="D35" s="82">
        <f t="shared" si="12"/>
        <v>94263441</v>
      </c>
      <c r="E35" s="82">
        <f t="shared" si="12"/>
        <v>45312440</v>
      </c>
    </row>
    <row r="36" spans="1:8" s="64" customFormat="1" ht="90.65" customHeight="1">
      <c r="A36" s="87" t="s">
        <v>47</v>
      </c>
      <c r="B36" s="88" t="s">
        <v>8</v>
      </c>
      <c r="C36" s="82">
        <f>SUM(C40:C44)</f>
        <v>94853004.379999995</v>
      </c>
      <c r="D36" s="82">
        <f t="shared" ref="D36:E36" si="13">SUM(D40:D44)</f>
        <v>94263441</v>
      </c>
      <c r="E36" s="82">
        <f t="shared" si="13"/>
        <v>45312440</v>
      </c>
    </row>
    <row r="37" spans="1:8" s="64" customFormat="1" ht="77.5" hidden="1">
      <c r="A37" s="87" t="s">
        <v>48</v>
      </c>
      <c r="B37" s="88" t="s">
        <v>22</v>
      </c>
      <c r="C37" s="76">
        <v>0</v>
      </c>
      <c r="D37" s="76">
        <v>0</v>
      </c>
      <c r="E37" s="76">
        <v>0</v>
      </c>
    </row>
    <row r="38" spans="1:8" s="64" customFormat="1" ht="114" hidden="1" customHeight="1">
      <c r="A38" s="87" t="s">
        <v>49</v>
      </c>
      <c r="B38" s="88" t="s">
        <v>23</v>
      </c>
      <c r="C38" s="76">
        <v>0</v>
      </c>
      <c r="D38" s="76">
        <v>0</v>
      </c>
      <c r="E38" s="76">
        <v>0</v>
      </c>
    </row>
    <row r="39" spans="1:8" s="64" customFormat="1" ht="84.65" hidden="1" customHeight="1">
      <c r="A39" s="87" t="s">
        <v>50</v>
      </c>
      <c r="B39" s="88" t="s">
        <v>9</v>
      </c>
      <c r="C39" s="76"/>
      <c r="D39" s="76"/>
      <c r="E39" s="76"/>
    </row>
    <row r="40" spans="1:8" s="64" customFormat="1" ht="110.4" customHeight="1">
      <c r="A40" s="87" t="s">
        <v>51</v>
      </c>
      <c r="B40" s="88" t="s">
        <v>37</v>
      </c>
      <c r="C40" s="82">
        <v>56568598.57</v>
      </c>
      <c r="D40" s="82">
        <v>55123050</v>
      </c>
      <c r="E40" s="82">
        <v>0</v>
      </c>
    </row>
    <row r="41" spans="1:8" s="64" customFormat="1" ht="126.65" customHeight="1">
      <c r="A41" s="87" t="s">
        <v>84</v>
      </c>
      <c r="B41" s="88" t="s">
        <v>88</v>
      </c>
      <c r="C41" s="82">
        <v>22006387.98</v>
      </c>
      <c r="D41" s="82">
        <v>22759069</v>
      </c>
      <c r="E41" s="82">
        <v>26035311</v>
      </c>
    </row>
    <row r="42" spans="1:8" s="64" customFormat="1" ht="118.4" customHeight="1">
      <c r="A42" s="87" t="s">
        <v>86</v>
      </c>
      <c r="B42" s="88" t="s">
        <v>89</v>
      </c>
      <c r="C42" s="82">
        <v>16278017.83</v>
      </c>
      <c r="D42" s="82">
        <v>16381322</v>
      </c>
      <c r="E42" s="82">
        <v>19277129</v>
      </c>
    </row>
    <row r="43" spans="1:8" s="64" customFormat="1" ht="117" hidden="1" customHeight="1">
      <c r="A43" s="87" t="s">
        <v>83</v>
      </c>
      <c r="B43" s="88" t="s">
        <v>90</v>
      </c>
      <c r="C43" s="76">
        <v>0</v>
      </c>
      <c r="D43" s="76">
        <v>0</v>
      </c>
      <c r="E43" s="76">
        <v>0</v>
      </c>
    </row>
    <row r="44" spans="1:8" s="64" customFormat="1" ht="114.65" hidden="1" customHeight="1">
      <c r="A44" s="87" t="s">
        <v>85</v>
      </c>
      <c r="B44" s="88" t="s">
        <v>91</v>
      </c>
      <c r="C44" s="76">
        <v>0</v>
      </c>
      <c r="D44" s="76">
        <v>0</v>
      </c>
      <c r="E44" s="76">
        <v>0</v>
      </c>
    </row>
    <row r="45" spans="1:8" s="64" customFormat="1" ht="113.15" hidden="1" customHeight="1">
      <c r="A45" s="87" t="s">
        <v>64</v>
      </c>
      <c r="B45" s="88" t="s">
        <v>71</v>
      </c>
      <c r="C45" s="76"/>
      <c r="D45" s="76">
        <v>0</v>
      </c>
      <c r="E45" s="76">
        <v>0</v>
      </c>
    </row>
    <row r="46" spans="1:8" s="64" customFormat="1" ht="31.4" customHeight="1">
      <c r="A46" s="87" t="s">
        <v>63</v>
      </c>
      <c r="B46" s="88" t="s">
        <v>76</v>
      </c>
      <c r="C46" s="82">
        <f>C47</f>
        <v>904145873.30999994</v>
      </c>
      <c r="D46" s="82">
        <f t="shared" ref="D46:E46" si="14">D47</f>
        <v>254585515</v>
      </c>
      <c r="E46" s="82">
        <f t="shared" si="14"/>
        <v>232530960</v>
      </c>
    </row>
    <row r="47" spans="1:8" s="64" customFormat="1" ht="31">
      <c r="A47" s="87" t="s">
        <v>62</v>
      </c>
      <c r="B47" s="88" t="s">
        <v>10</v>
      </c>
      <c r="C47" s="82">
        <f>C55+C56+C57+C53+C49+C50+C54+C48</f>
        <v>904145873.30999994</v>
      </c>
      <c r="D47" s="82">
        <f t="shared" ref="D47:E47" si="15">D55+D56+D57+D53+D49+D50+D54</f>
        <v>254585515</v>
      </c>
      <c r="E47" s="82">
        <f t="shared" si="15"/>
        <v>232530960</v>
      </c>
    </row>
    <row r="48" spans="1:8" s="64" customFormat="1" ht="48.65" customHeight="1">
      <c r="A48" s="87" t="s">
        <v>108</v>
      </c>
      <c r="B48" s="88" t="s">
        <v>121</v>
      </c>
      <c r="C48" s="82">
        <v>710000</v>
      </c>
      <c r="D48" s="82">
        <v>0</v>
      </c>
      <c r="E48" s="82">
        <v>0</v>
      </c>
    </row>
    <row r="49" spans="1:5" s="64" customFormat="1" ht="48.65" customHeight="1">
      <c r="A49" s="87" t="s">
        <v>122</v>
      </c>
      <c r="B49" s="91" t="s">
        <v>123</v>
      </c>
      <c r="C49" s="82">
        <v>125600000</v>
      </c>
      <c r="D49" s="82">
        <v>0</v>
      </c>
      <c r="E49" s="82">
        <v>0</v>
      </c>
    </row>
    <row r="50" spans="1:5" s="89" customFormat="1" ht="62">
      <c r="A50" s="110" t="s">
        <v>152</v>
      </c>
      <c r="B50" s="92" t="s">
        <v>153</v>
      </c>
      <c r="C50" s="82">
        <v>150000000</v>
      </c>
      <c r="D50" s="82">
        <v>0</v>
      </c>
      <c r="E50" s="82">
        <v>0</v>
      </c>
    </row>
    <row r="51" spans="1:5" s="64" customFormat="1" ht="96" hidden="1" customHeight="1">
      <c r="A51" s="87" t="s">
        <v>110</v>
      </c>
      <c r="B51" s="88" t="s">
        <v>117</v>
      </c>
      <c r="C51" s="76">
        <v>0</v>
      </c>
      <c r="D51" s="76">
        <v>0</v>
      </c>
      <c r="E51" s="76">
        <v>0</v>
      </c>
    </row>
    <row r="52" spans="1:5" s="64" customFormat="1" ht="67.400000000000006" hidden="1" customHeight="1">
      <c r="A52" s="87" t="s">
        <v>114</v>
      </c>
      <c r="B52" s="88" t="s">
        <v>118</v>
      </c>
      <c r="C52" s="76">
        <v>0</v>
      </c>
      <c r="D52" s="76">
        <v>0</v>
      </c>
      <c r="E52" s="76">
        <v>0</v>
      </c>
    </row>
    <row r="53" spans="1:5" s="64" customFormat="1" ht="92.4" customHeight="1">
      <c r="A53" s="87" t="s">
        <v>146</v>
      </c>
      <c r="B53" s="88" t="s">
        <v>147</v>
      </c>
      <c r="C53" s="82">
        <v>13797132</v>
      </c>
      <c r="D53" s="82">
        <v>29729506</v>
      </c>
      <c r="E53" s="82">
        <v>0</v>
      </c>
    </row>
    <row r="54" spans="1:5" s="64" customFormat="1" ht="65.150000000000006" customHeight="1">
      <c r="A54" s="8" t="s">
        <v>154</v>
      </c>
      <c r="B54" s="111" t="s">
        <v>155</v>
      </c>
      <c r="C54" s="82">
        <v>250000000</v>
      </c>
      <c r="D54" s="82">
        <v>0</v>
      </c>
      <c r="E54" s="82">
        <v>0</v>
      </c>
    </row>
    <row r="55" spans="1:5" s="64" customFormat="1" ht="81.650000000000006" customHeight="1">
      <c r="A55" s="87" t="s">
        <v>115</v>
      </c>
      <c r="B55" s="88" t="s">
        <v>120</v>
      </c>
      <c r="C55" s="82">
        <v>228052800</v>
      </c>
      <c r="D55" s="82">
        <v>224856009</v>
      </c>
      <c r="E55" s="82">
        <v>232530960</v>
      </c>
    </row>
    <row r="56" spans="1:5" s="64" customFormat="1" ht="52.4" customHeight="1">
      <c r="A56" s="87" t="s">
        <v>131</v>
      </c>
      <c r="B56" s="92" t="s">
        <v>156</v>
      </c>
      <c r="C56" s="82">
        <v>58489641.310000002</v>
      </c>
      <c r="D56" s="82">
        <v>0</v>
      </c>
      <c r="E56" s="82">
        <v>0</v>
      </c>
    </row>
    <row r="57" spans="1:5" s="64" customFormat="1" ht="71.400000000000006" customHeight="1">
      <c r="A57" s="87" t="s">
        <v>72</v>
      </c>
      <c r="B57" s="88" t="s">
        <v>157</v>
      </c>
      <c r="C57" s="82">
        <v>77496300</v>
      </c>
      <c r="D57" s="82">
        <v>0</v>
      </c>
      <c r="E57" s="82">
        <v>0</v>
      </c>
    </row>
    <row r="58" spans="1:5" s="61" customFormat="1" ht="81" hidden="1" customHeight="1">
      <c r="A58" s="87" t="s">
        <v>61</v>
      </c>
      <c r="B58" s="88" t="s">
        <v>20</v>
      </c>
      <c r="C58" s="68">
        <v>0</v>
      </c>
      <c r="D58" s="68">
        <v>0</v>
      </c>
      <c r="E58" s="68">
        <v>0</v>
      </c>
    </row>
    <row r="59" spans="1:5" s="61" customFormat="1" ht="80.25" hidden="1" customHeight="1">
      <c r="A59" s="87" t="s">
        <v>68</v>
      </c>
      <c r="B59" s="88" t="s">
        <v>69</v>
      </c>
      <c r="C59" s="68">
        <v>0</v>
      </c>
      <c r="D59" s="68">
        <v>0</v>
      </c>
      <c r="E59" s="68">
        <v>0</v>
      </c>
    </row>
    <row r="60" spans="1:5" s="61" customFormat="1" ht="30" hidden="1">
      <c r="A60" s="93" t="s">
        <v>26</v>
      </c>
      <c r="B60" s="94" t="s">
        <v>27</v>
      </c>
      <c r="C60" s="69">
        <f>C61</f>
        <v>0</v>
      </c>
      <c r="D60" s="69">
        <f t="shared" ref="D60:E62" si="16">D61</f>
        <v>0</v>
      </c>
      <c r="E60" s="69">
        <f t="shared" si="16"/>
        <v>0</v>
      </c>
    </row>
    <row r="61" spans="1:5" s="61" customFormat="1" ht="32.15" hidden="1" customHeight="1">
      <c r="A61" s="95" t="s">
        <v>58</v>
      </c>
      <c r="B61" s="96" t="s">
        <v>28</v>
      </c>
      <c r="C61" s="68">
        <f>C62</f>
        <v>0</v>
      </c>
      <c r="D61" s="68">
        <f t="shared" si="16"/>
        <v>0</v>
      </c>
      <c r="E61" s="68">
        <f t="shared" si="16"/>
        <v>0</v>
      </c>
    </row>
    <row r="62" spans="1:5" s="61" customFormat="1" ht="31" hidden="1">
      <c r="A62" s="95" t="s">
        <v>59</v>
      </c>
      <c r="B62" s="96" t="s">
        <v>24</v>
      </c>
      <c r="C62" s="68">
        <f>C63</f>
        <v>0</v>
      </c>
      <c r="D62" s="68">
        <f t="shared" si="16"/>
        <v>0</v>
      </c>
      <c r="E62" s="68">
        <f t="shared" si="16"/>
        <v>0</v>
      </c>
    </row>
    <row r="63" spans="1:5" s="61" customFormat="1" ht="45.65" hidden="1" customHeight="1">
      <c r="A63" s="87" t="s">
        <v>60</v>
      </c>
      <c r="B63" s="88" t="s">
        <v>24</v>
      </c>
      <c r="C63" s="68"/>
      <c r="D63" s="68"/>
      <c r="E63" s="68"/>
    </row>
    <row r="64" spans="1:5" s="61" customFormat="1" ht="18.649999999999999" customHeight="1">
      <c r="A64" s="93" t="s">
        <v>29</v>
      </c>
      <c r="B64" s="94" t="s">
        <v>30</v>
      </c>
      <c r="C64" s="69">
        <f>C65</f>
        <v>200500000</v>
      </c>
      <c r="D64" s="69">
        <f t="shared" ref="D64:E66" si="17">D65</f>
        <v>0</v>
      </c>
      <c r="E64" s="69">
        <f t="shared" si="17"/>
        <v>0</v>
      </c>
    </row>
    <row r="65" spans="1:5" s="61" customFormat="1" ht="35.15" customHeight="1">
      <c r="A65" s="95" t="s">
        <v>38</v>
      </c>
      <c r="B65" s="96" t="s">
        <v>25</v>
      </c>
      <c r="C65" s="68">
        <f>C66</f>
        <v>200500000</v>
      </c>
      <c r="D65" s="68">
        <f t="shared" si="17"/>
        <v>0</v>
      </c>
      <c r="E65" s="68">
        <f t="shared" si="17"/>
        <v>0</v>
      </c>
    </row>
    <row r="66" spans="1:5" s="61" customFormat="1" ht="31.4" customHeight="1">
      <c r="A66" s="95" t="s">
        <v>39</v>
      </c>
      <c r="B66" s="96" t="s">
        <v>25</v>
      </c>
      <c r="C66" s="68">
        <f>C67</f>
        <v>200500000</v>
      </c>
      <c r="D66" s="68">
        <f t="shared" si="17"/>
        <v>0</v>
      </c>
      <c r="E66" s="68">
        <f t="shared" si="17"/>
        <v>0</v>
      </c>
    </row>
    <row r="67" spans="1:5" s="61" customFormat="1" ht="31">
      <c r="A67" s="87" t="s">
        <v>148</v>
      </c>
      <c r="B67" s="88" t="s">
        <v>149</v>
      </c>
      <c r="C67" s="68">
        <v>200500000</v>
      </c>
      <c r="D67" s="68">
        <v>0</v>
      </c>
      <c r="E67" s="68">
        <v>0</v>
      </c>
    </row>
    <row r="68" spans="1:5" s="61" customFormat="1" ht="77.5" hidden="1">
      <c r="A68" s="87" t="s">
        <v>11</v>
      </c>
      <c r="B68" s="88" t="s">
        <v>12</v>
      </c>
      <c r="C68" s="70"/>
      <c r="D68" s="70"/>
      <c r="E68" s="70"/>
    </row>
    <row r="69" spans="1:5" s="61" customFormat="1" ht="77.5" hidden="1">
      <c r="A69" s="87" t="s">
        <v>52</v>
      </c>
      <c r="B69" s="88" t="s">
        <v>31</v>
      </c>
      <c r="C69" s="70"/>
      <c r="D69" s="70"/>
      <c r="E69" s="70"/>
    </row>
    <row r="70" spans="1:5" s="61" customFormat="1" ht="15.5" hidden="1">
      <c r="A70" s="87"/>
      <c r="B70" s="88"/>
      <c r="C70" s="70"/>
      <c r="D70" s="70"/>
      <c r="E70" s="70"/>
    </row>
    <row r="71" spans="1:5" s="61" customFormat="1" ht="15.5" hidden="1">
      <c r="A71" s="62"/>
      <c r="B71" s="63"/>
      <c r="C71" s="71"/>
      <c r="D71" s="71"/>
      <c r="E71" s="71"/>
    </row>
    <row r="72" spans="1:5" s="61" customFormat="1" ht="46.5" hidden="1">
      <c r="A72" s="62" t="s">
        <v>53</v>
      </c>
      <c r="B72" s="72" t="s">
        <v>13</v>
      </c>
      <c r="C72" s="71"/>
      <c r="D72" s="71"/>
      <c r="E72" s="71"/>
    </row>
    <row r="73" spans="1:5" s="61" customFormat="1" ht="31" hidden="1">
      <c r="A73" s="62" t="s">
        <v>54</v>
      </c>
      <c r="B73" s="63" t="s">
        <v>14</v>
      </c>
      <c r="C73" s="71"/>
      <c r="D73" s="71"/>
      <c r="E73" s="71"/>
    </row>
    <row r="74" spans="1:5" s="61" customFormat="1" ht="46.5" hidden="1">
      <c r="A74" s="62" t="s">
        <v>55</v>
      </c>
      <c r="B74" s="63" t="s">
        <v>15</v>
      </c>
      <c r="C74" s="71"/>
      <c r="D74" s="71"/>
      <c r="E74" s="71"/>
    </row>
    <row r="75" spans="1:5" s="61" customFormat="1" ht="46.5" hidden="1">
      <c r="A75" s="62" t="s">
        <v>56</v>
      </c>
      <c r="B75" s="63" t="s">
        <v>16</v>
      </c>
      <c r="C75" s="71"/>
      <c r="D75" s="71"/>
      <c r="E75" s="71"/>
    </row>
    <row r="76" spans="1:5" s="73" customFormat="1" ht="46.4" customHeight="1">
      <c r="A76" s="59" t="s">
        <v>17</v>
      </c>
      <c r="B76" s="60" t="s">
        <v>18</v>
      </c>
      <c r="C76" s="69">
        <f>C77</f>
        <v>-891.5</v>
      </c>
      <c r="D76" s="68">
        <v>0</v>
      </c>
      <c r="E76" s="68">
        <v>0</v>
      </c>
    </row>
    <row r="77" spans="1:5" s="61" customFormat="1" ht="63" customHeight="1">
      <c r="A77" s="62" t="s">
        <v>158</v>
      </c>
      <c r="B77" s="63" t="s">
        <v>159</v>
      </c>
      <c r="C77" s="68">
        <f>C78</f>
        <v>-891.5</v>
      </c>
      <c r="D77" s="68">
        <v>0</v>
      </c>
      <c r="E77" s="68">
        <v>0</v>
      </c>
    </row>
    <row r="78" spans="1:5" s="61" customFormat="1" ht="70.25" customHeight="1">
      <c r="A78" s="62" t="s">
        <v>160</v>
      </c>
      <c r="B78" s="63" t="s">
        <v>161</v>
      </c>
      <c r="C78" s="68">
        <v>-891.5</v>
      </c>
      <c r="D78" s="68">
        <v>0</v>
      </c>
      <c r="E78" s="68">
        <v>0</v>
      </c>
    </row>
    <row r="79" spans="1:5">
      <c r="A79" s="65"/>
      <c r="B79" s="66"/>
      <c r="C79" s="66"/>
      <c r="D79" s="66"/>
      <c r="E79" s="66"/>
    </row>
    <row r="85" spans="8:8" ht="15.5">
      <c r="H85" s="87"/>
    </row>
    <row r="86" spans="8:8">
      <c r="H86" s="90"/>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horizontalDpi="4294967295" verticalDpi="4294967295" r:id="rId1"/>
</worksheet>
</file>

<file path=xl/worksheets/sheet2.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54296875" style="1" customWidth="1"/>
    <col min="6" max="16384" width="8.54296875" style="1"/>
  </cols>
  <sheetData>
    <row r="1" spans="1:5" ht="75.900000000000006" customHeight="1">
      <c r="C1" s="115" t="s">
        <v>107</v>
      </c>
      <c r="D1" s="115"/>
      <c r="E1" s="115"/>
    </row>
    <row r="2" spans="1:5" ht="93" customHeight="1">
      <c r="A2" s="119"/>
      <c r="B2" s="20"/>
      <c r="C2" s="115" t="s">
        <v>103</v>
      </c>
      <c r="D2" s="115"/>
      <c r="E2" s="115"/>
    </row>
    <row r="3" spans="1:5" ht="0.65" hidden="1" customHeight="1">
      <c r="A3" s="119"/>
      <c r="B3" s="20"/>
      <c r="C3" s="34"/>
      <c r="D3" s="34"/>
      <c r="E3" s="34"/>
    </row>
    <row r="4" spans="1:5" ht="22.4" customHeight="1">
      <c r="A4" s="117" t="s">
        <v>0</v>
      </c>
      <c r="B4" s="117"/>
      <c r="C4" s="117"/>
      <c r="D4" s="117"/>
      <c r="E4" s="117"/>
    </row>
    <row r="5" spans="1:5" ht="20.9" customHeight="1">
      <c r="A5" s="117" t="s">
        <v>77</v>
      </c>
      <c r="B5" s="117"/>
      <c r="C5" s="117"/>
      <c r="D5" s="117"/>
      <c r="E5" s="117"/>
    </row>
    <row r="6" spans="1:5">
      <c r="A6" s="21"/>
      <c r="B6" s="22"/>
      <c r="C6" s="35"/>
      <c r="D6" s="118" t="s">
        <v>100</v>
      </c>
      <c r="E6" s="118"/>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5.1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1.15"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121</v>
      </c>
      <c r="C39" s="40">
        <v>44100000</v>
      </c>
      <c r="D39" s="40">
        <v>0</v>
      </c>
      <c r="E39" s="40">
        <v>0</v>
      </c>
    </row>
    <row r="40" spans="1:5" s="12" customFormat="1" ht="101.15" customHeight="1">
      <c r="A40" s="6" t="s">
        <v>109</v>
      </c>
      <c r="B40" s="2" t="s">
        <v>116</v>
      </c>
      <c r="C40" s="40">
        <v>18396740</v>
      </c>
      <c r="D40" s="40">
        <v>0</v>
      </c>
      <c r="E40" s="40">
        <v>0</v>
      </c>
    </row>
    <row r="41" spans="1:5" s="12" customFormat="1" ht="95.15" customHeight="1">
      <c r="A41" s="6" t="s">
        <v>110</v>
      </c>
      <c r="B41" s="2" t="s">
        <v>117</v>
      </c>
      <c r="C41" s="40">
        <v>92401820</v>
      </c>
      <c r="D41" s="40">
        <v>0</v>
      </c>
      <c r="E41" s="40">
        <v>0</v>
      </c>
    </row>
    <row r="42" spans="1:5" s="12" customFormat="1" ht="69" customHeight="1">
      <c r="A42" s="6" t="s">
        <v>113</v>
      </c>
      <c r="B42" s="2" t="s">
        <v>118</v>
      </c>
      <c r="C42" s="40">
        <v>108040090</v>
      </c>
      <c r="D42" s="40">
        <v>0</v>
      </c>
      <c r="E42" s="40">
        <v>0</v>
      </c>
    </row>
    <row r="43" spans="1:5" s="12" customFormat="1" ht="52.4" customHeight="1">
      <c r="A43" s="6" t="s">
        <v>104</v>
      </c>
      <c r="B43" s="2" t="s">
        <v>119</v>
      </c>
      <c r="C43" s="40">
        <v>16602800</v>
      </c>
      <c r="D43" s="40">
        <v>0</v>
      </c>
      <c r="E43" s="40">
        <v>0</v>
      </c>
    </row>
    <row r="44" spans="1:5" s="12" customFormat="1" ht="77.5">
      <c r="A44" s="6" t="s">
        <v>105</v>
      </c>
      <c r="B44" s="2" t="s">
        <v>106</v>
      </c>
      <c r="C44" s="40">
        <v>55262.21</v>
      </c>
      <c r="D44" s="40">
        <v>0</v>
      </c>
      <c r="E44" s="40">
        <v>0</v>
      </c>
    </row>
    <row r="45" spans="1:5" s="12" customFormat="1" ht="80.400000000000006" customHeight="1">
      <c r="A45" s="44" t="s">
        <v>115</v>
      </c>
      <c r="B45" s="2" t="s">
        <v>120</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xl/worksheets/sheet3.xml><?xml version="1.0" encoding="utf-8"?>
<worksheet xmlns="http://schemas.openxmlformats.org/spreadsheetml/2006/main" xmlns:r="http://schemas.openxmlformats.org/officeDocument/2006/relationships">
  <dimension ref="A1:H86"/>
  <sheetViews>
    <sheetView tabSelected="1" workbookViewId="0">
      <selection activeCell="C1" sqref="C1:E1"/>
    </sheetView>
  </sheetViews>
  <sheetFormatPr defaultColWidth="8.90625" defaultRowHeight="14"/>
  <cols>
    <col min="1" max="1" width="18.90625" style="108" customWidth="1"/>
    <col min="2" max="2" width="57.08984375" style="47" customWidth="1"/>
    <col min="3" max="3" width="12.90625" style="47" customWidth="1"/>
    <col min="4" max="4" width="12.453125" style="47" customWidth="1"/>
    <col min="5" max="5" width="11.08984375" style="47" customWidth="1"/>
    <col min="6" max="6" width="10.08984375" style="47" bestFit="1" customWidth="1"/>
    <col min="7" max="7" width="8.90625" style="47"/>
    <col min="8" max="8" width="34.1796875" style="47" customWidth="1"/>
    <col min="9" max="16384" width="8.90625" style="47"/>
  </cols>
  <sheetData>
    <row r="1" spans="1:5" ht="30.5" customHeight="1">
      <c r="C1" s="112"/>
      <c r="D1" s="112"/>
      <c r="E1" s="112"/>
    </row>
    <row r="2" spans="1:5" ht="123.65" customHeight="1">
      <c r="A2" s="114"/>
      <c r="B2" s="48"/>
      <c r="C2" s="115" t="s">
        <v>150</v>
      </c>
      <c r="D2" s="115"/>
      <c r="E2" s="115"/>
    </row>
    <row r="3" spans="1:5">
      <c r="A3" s="114"/>
      <c r="B3" s="48"/>
      <c r="C3" s="49"/>
      <c r="D3" s="49"/>
      <c r="E3" s="49"/>
    </row>
    <row r="4" spans="1:5" ht="17.5">
      <c r="A4" s="116" t="s">
        <v>162</v>
      </c>
      <c r="B4" s="116"/>
      <c r="C4" s="116"/>
      <c r="D4" s="116"/>
      <c r="E4" s="116"/>
    </row>
    <row r="5" spans="1:5" ht="17.5">
      <c r="A5" s="117" t="s">
        <v>144</v>
      </c>
      <c r="B5" s="117"/>
      <c r="C5" s="117"/>
      <c r="D5" s="117"/>
      <c r="E5" s="117"/>
    </row>
    <row r="6" spans="1:5">
      <c r="A6" s="50"/>
      <c r="B6" s="51"/>
      <c r="C6" s="107"/>
      <c r="D6" s="113" t="s">
        <v>1</v>
      </c>
      <c r="E6" s="113"/>
    </row>
    <row r="7" spans="1:5" ht="30">
      <c r="A7" s="53" t="s">
        <v>34</v>
      </c>
      <c r="B7" s="54" t="s">
        <v>65</v>
      </c>
      <c r="C7" s="45" t="s">
        <v>128</v>
      </c>
      <c r="D7" s="45" t="s">
        <v>129</v>
      </c>
      <c r="E7" s="45" t="s">
        <v>145</v>
      </c>
    </row>
    <row r="8" spans="1:5" s="58" customFormat="1" ht="13">
      <c r="A8" s="55">
        <v>1</v>
      </c>
      <c r="B8" s="56">
        <v>2</v>
      </c>
      <c r="C8" s="56">
        <v>3</v>
      </c>
      <c r="D8" s="56">
        <v>4</v>
      </c>
      <c r="E8" s="57">
        <v>5</v>
      </c>
    </row>
    <row r="9" spans="1:5" s="86" customFormat="1" ht="15.5">
      <c r="A9" s="83" t="s">
        <v>2</v>
      </c>
      <c r="B9" s="84" t="s">
        <v>3</v>
      </c>
      <c r="C9" s="97">
        <f>C10+C60+C64+C68+C76</f>
        <v>1469623.7</v>
      </c>
      <c r="D9" s="97">
        <f>D10+D60+D64+D68+D76</f>
        <v>361424.2</v>
      </c>
      <c r="E9" s="97">
        <f>E10+E60+E64+E68+E76</f>
        <v>290963.90000000002</v>
      </c>
    </row>
    <row r="10" spans="1:5" s="86" customFormat="1" ht="46.5">
      <c r="A10" s="87" t="s">
        <v>4</v>
      </c>
      <c r="B10" s="88" t="s">
        <v>5</v>
      </c>
      <c r="C10" s="97">
        <f>C11+C14+C34</f>
        <v>1269124.5999999999</v>
      </c>
      <c r="D10" s="97">
        <f>D11+D14+D34</f>
        <v>361424.2</v>
      </c>
      <c r="E10" s="97">
        <f>E11+E14+E34</f>
        <v>290963.90000000002</v>
      </c>
    </row>
    <row r="11" spans="1:5" s="86" customFormat="1" ht="30">
      <c r="A11" s="83" t="s">
        <v>74</v>
      </c>
      <c r="B11" s="84" t="s">
        <v>75</v>
      </c>
      <c r="C11" s="97">
        <f>C12</f>
        <v>11820.4</v>
      </c>
      <c r="D11" s="97">
        <f t="shared" ref="D11:E12" si="0">D12</f>
        <v>12575.3</v>
      </c>
      <c r="E11" s="97">
        <f t="shared" si="0"/>
        <v>13120.5</v>
      </c>
    </row>
    <row r="12" spans="1:5" s="86" customFormat="1" ht="46.5">
      <c r="A12" s="87" t="s">
        <v>79</v>
      </c>
      <c r="B12" s="88" t="s">
        <v>80</v>
      </c>
      <c r="C12" s="98">
        <f>C13</f>
        <v>11820.4</v>
      </c>
      <c r="D12" s="98">
        <f t="shared" si="0"/>
        <v>12575.3</v>
      </c>
      <c r="E12" s="98">
        <f t="shared" si="0"/>
        <v>13120.5</v>
      </c>
    </row>
    <row r="13" spans="1:5" s="86" customFormat="1" ht="46.5">
      <c r="A13" s="87" t="s">
        <v>81</v>
      </c>
      <c r="B13" s="88" t="s">
        <v>82</v>
      </c>
      <c r="C13" s="98">
        <v>11820.4</v>
      </c>
      <c r="D13" s="98">
        <v>12575.3</v>
      </c>
      <c r="E13" s="98">
        <v>13120.5</v>
      </c>
    </row>
    <row r="14" spans="1:5" s="89" customFormat="1" ht="30">
      <c r="A14" s="83" t="s">
        <v>42</v>
      </c>
      <c r="B14" s="84" t="s">
        <v>66</v>
      </c>
      <c r="C14" s="97">
        <f>C19+C23+C25+C27+C15+C17+C21</f>
        <v>258305.3</v>
      </c>
      <c r="D14" s="97">
        <f t="shared" ref="D14:E14" si="1">D19+D23+D25+D27+D15+D17+D21</f>
        <v>0</v>
      </c>
      <c r="E14" s="97">
        <f t="shared" si="1"/>
        <v>0</v>
      </c>
    </row>
    <row r="15" spans="1:5" s="61" customFormat="1" ht="93" hidden="1">
      <c r="A15" s="74" t="s">
        <v>132</v>
      </c>
      <c r="B15" s="78" t="s">
        <v>134</v>
      </c>
      <c r="C15" s="99">
        <f>C16</f>
        <v>0</v>
      </c>
      <c r="D15" s="99">
        <f t="shared" ref="D15:E15" si="2">D16</f>
        <v>0</v>
      </c>
      <c r="E15" s="99">
        <f t="shared" si="2"/>
        <v>0</v>
      </c>
    </row>
    <row r="16" spans="1:5" s="61" customFormat="1" ht="93" hidden="1">
      <c r="A16" s="74" t="s">
        <v>133</v>
      </c>
      <c r="B16" s="78" t="s">
        <v>135</v>
      </c>
      <c r="C16" s="99">
        <v>0</v>
      </c>
      <c r="D16" s="99">
        <v>0</v>
      </c>
      <c r="E16" s="99">
        <v>0</v>
      </c>
    </row>
    <row r="17" spans="1:8" s="61" customFormat="1" ht="103.65" hidden="1" customHeight="1">
      <c r="A17" s="74" t="s">
        <v>137</v>
      </c>
      <c r="B17" s="75" t="s">
        <v>141</v>
      </c>
      <c r="C17" s="99">
        <f>C18</f>
        <v>0</v>
      </c>
      <c r="D17" s="99">
        <f t="shared" ref="D17:E17" si="3">D18</f>
        <v>0</v>
      </c>
      <c r="E17" s="99">
        <f t="shared" si="3"/>
        <v>0</v>
      </c>
    </row>
    <row r="18" spans="1:8" s="61" customFormat="1" ht="103.65" hidden="1" customHeight="1">
      <c r="A18" s="74" t="s">
        <v>136</v>
      </c>
      <c r="B18" s="75" t="s">
        <v>142</v>
      </c>
      <c r="C18" s="99">
        <v>0</v>
      </c>
      <c r="D18" s="99">
        <v>0</v>
      </c>
      <c r="E18" s="99">
        <v>0</v>
      </c>
    </row>
    <row r="19" spans="1:8" s="64" customFormat="1" ht="70.400000000000006" hidden="1" customHeight="1">
      <c r="A19" s="74" t="s">
        <v>92</v>
      </c>
      <c r="B19" s="77" t="s">
        <v>94</v>
      </c>
      <c r="C19" s="99">
        <f>C20</f>
        <v>0</v>
      </c>
      <c r="D19" s="99">
        <f t="shared" ref="D19:E19" si="4">D20</f>
        <v>0</v>
      </c>
      <c r="E19" s="99">
        <f t="shared" si="4"/>
        <v>0</v>
      </c>
    </row>
    <row r="20" spans="1:8" s="64" customFormat="1" ht="65.400000000000006" hidden="1" customHeight="1">
      <c r="A20" s="74" t="s">
        <v>93</v>
      </c>
      <c r="B20" s="77" t="s">
        <v>95</v>
      </c>
      <c r="C20" s="99">
        <v>0</v>
      </c>
      <c r="D20" s="99">
        <v>0</v>
      </c>
      <c r="E20" s="99">
        <v>0</v>
      </c>
    </row>
    <row r="21" spans="1:8" s="64" customFormat="1" ht="65.400000000000006" customHeight="1">
      <c r="A21" s="87" t="s">
        <v>139</v>
      </c>
      <c r="B21" s="101" t="s">
        <v>143</v>
      </c>
      <c r="C21" s="98">
        <f>C22</f>
        <v>1305.3</v>
      </c>
      <c r="D21" s="98">
        <f t="shared" ref="D21:E21" si="5">D22</f>
        <v>0</v>
      </c>
      <c r="E21" s="98">
        <f t="shared" si="5"/>
        <v>0</v>
      </c>
    </row>
    <row r="22" spans="1:8" s="64" customFormat="1" ht="65.400000000000006" customHeight="1">
      <c r="A22" s="87" t="s">
        <v>138</v>
      </c>
      <c r="B22" s="101" t="s">
        <v>140</v>
      </c>
      <c r="C22" s="98">
        <v>1305.3</v>
      </c>
      <c r="D22" s="98">
        <v>0</v>
      </c>
      <c r="E22" s="98">
        <v>0</v>
      </c>
      <c r="G22" s="102"/>
      <c r="H22" s="102"/>
    </row>
    <row r="23" spans="1:8" s="64" customFormat="1" ht="40.4" customHeight="1">
      <c r="A23" s="87" t="s">
        <v>97</v>
      </c>
      <c r="B23" s="88" t="s">
        <v>98</v>
      </c>
      <c r="C23" s="98">
        <f>C24</f>
        <v>57000</v>
      </c>
      <c r="D23" s="98">
        <f t="shared" ref="D23:E23" si="6">D24</f>
        <v>0</v>
      </c>
      <c r="E23" s="98">
        <f t="shared" si="6"/>
        <v>0</v>
      </c>
      <c r="G23" s="103"/>
      <c r="H23" s="103"/>
    </row>
    <row r="24" spans="1:8" s="64" customFormat="1" ht="52.4" customHeight="1">
      <c r="A24" s="87" t="s">
        <v>96</v>
      </c>
      <c r="B24" s="88" t="s">
        <v>99</v>
      </c>
      <c r="C24" s="98">
        <v>57000</v>
      </c>
      <c r="D24" s="98">
        <v>0</v>
      </c>
      <c r="E24" s="98">
        <v>0</v>
      </c>
      <c r="G24" s="104"/>
      <c r="H24" s="105"/>
    </row>
    <row r="25" spans="1:8" s="64" customFormat="1" ht="39.65" hidden="1" customHeight="1">
      <c r="A25" s="74" t="s">
        <v>124</v>
      </c>
      <c r="B25" s="77" t="s">
        <v>127</v>
      </c>
      <c r="C25" s="99">
        <f>C26</f>
        <v>0</v>
      </c>
      <c r="D25" s="99">
        <f t="shared" ref="D25:E25" si="7">D26</f>
        <v>0</v>
      </c>
      <c r="E25" s="99">
        <f t="shared" si="7"/>
        <v>0</v>
      </c>
      <c r="G25" s="102"/>
      <c r="H25" s="102"/>
    </row>
    <row r="26" spans="1:8" s="64" customFormat="1" ht="31" hidden="1">
      <c r="A26" s="74" t="s">
        <v>125</v>
      </c>
      <c r="B26" s="77" t="s">
        <v>126</v>
      </c>
      <c r="C26" s="99">
        <v>0</v>
      </c>
      <c r="D26" s="99">
        <v>0</v>
      </c>
      <c r="E26" s="99">
        <v>0</v>
      </c>
      <c r="G26" s="102"/>
      <c r="H26" s="102"/>
    </row>
    <row r="27" spans="1:8" s="89" customFormat="1" ht="18.649999999999999" customHeight="1">
      <c r="A27" s="87" t="s">
        <v>43</v>
      </c>
      <c r="B27" s="88" t="s">
        <v>32</v>
      </c>
      <c r="C27" s="98">
        <f>C28</f>
        <v>200000</v>
      </c>
      <c r="D27" s="98">
        <f t="shared" ref="D27:E27" si="8">D28</f>
        <v>0</v>
      </c>
      <c r="E27" s="98">
        <f t="shared" si="8"/>
        <v>0</v>
      </c>
      <c r="G27" s="103"/>
      <c r="H27" s="103"/>
    </row>
    <row r="28" spans="1:8" s="89" customFormat="1" ht="38.4" hidden="1" customHeight="1">
      <c r="A28" s="109" t="s">
        <v>44</v>
      </c>
      <c r="B28" s="88" t="s">
        <v>33</v>
      </c>
      <c r="C28" s="98">
        <f>C29+C30+C31+C32</f>
        <v>200000</v>
      </c>
      <c r="D28" s="98">
        <f t="shared" ref="D28:E28" si="9">D29+D30+D31+D32</f>
        <v>0</v>
      </c>
      <c r="E28" s="98">
        <f t="shared" si="9"/>
        <v>0</v>
      </c>
      <c r="G28" s="103"/>
      <c r="H28" s="103"/>
    </row>
    <row r="29" spans="1:8" s="89" customFormat="1" ht="46.5" hidden="1">
      <c r="A29" s="87" t="s">
        <v>67</v>
      </c>
      <c r="B29" s="91" t="s">
        <v>36</v>
      </c>
      <c r="C29" s="98"/>
      <c r="D29" s="98"/>
      <c r="E29" s="98"/>
      <c r="G29" s="103"/>
      <c r="H29" s="103"/>
    </row>
    <row r="30" spans="1:8" s="89" customFormat="1" ht="77.5" hidden="1">
      <c r="A30" s="87"/>
      <c r="B30" s="91" t="s">
        <v>73</v>
      </c>
      <c r="C30" s="98"/>
      <c r="D30" s="98"/>
      <c r="E30" s="98"/>
      <c r="G30" s="103"/>
      <c r="H30" s="103"/>
    </row>
    <row r="31" spans="1:8" s="89" customFormat="1" ht="31" hidden="1">
      <c r="A31" s="87" t="s">
        <v>111</v>
      </c>
      <c r="B31" s="91" t="s">
        <v>130</v>
      </c>
      <c r="C31" s="98">
        <v>0</v>
      </c>
      <c r="D31" s="98">
        <v>0</v>
      </c>
      <c r="E31" s="98">
        <v>0</v>
      </c>
      <c r="G31" s="103"/>
      <c r="H31" s="103"/>
    </row>
    <row r="32" spans="1:8" s="89" customFormat="1" ht="62">
      <c r="A32" s="87" t="s">
        <v>101</v>
      </c>
      <c r="B32" s="91" t="s">
        <v>151</v>
      </c>
      <c r="C32" s="98">
        <v>200000</v>
      </c>
      <c r="D32" s="98">
        <v>0</v>
      </c>
      <c r="E32" s="98">
        <v>0</v>
      </c>
      <c r="G32" s="103"/>
      <c r="H32" s="103"/>
    </row>
    <row r="33" spans="1:8" s="67" customFormat="1" ht="15.5" hidden="1">
      <c r="A33" s="79"/>
      <c r="B33" s="80"/>
      <c r="C33" s="100"/>
      <c r="D33" s="100"/>
      <c r="E33" s="100"/>
      <c r="G33" s="106"/>
      <c r="H33" s="106"/>
    </row>
    <row r="34" spans="1:8" s="64" customFormat="1" ht="19.399999999999999" customHeight="1">
      <c r="A34" s="83" t="s">
        <v>45</v>
      </c>
      <c r="B34" s="84" t="s">
        <v>6</v>
      </c>
      <c r="C34" s="97">
        <f>C35+C46</f>
        <v>998998.89999999991</v>
      </c>
      <c r="D34" s="97">
        <f>D35+D46</f>
        <v>348848.9</v>
      </c>
      <c r="E34" s="97">
        <f t="shared" ref="E34" si="10">E35+E46</f>
        <v>277843.40000000002</v>
      </c>
      <c r="G34" s="102"/>
      <c r="H34" s="102"/>
    </row>
    <row r="35" spans="1:8" s="64" customFormat="1" ht="63.65" customHeight="1">
      <c r="A35" s="87" t="s">
        <v>46</v>
      </c>
      <c r="B35" s="88" t="s">
        <v>7</v>
      </c>
      <c r="C35" s="98">
        <f t="shared" ref="C35:E35" si="11">C36</f>
        <v>94853</v>
      </c>
      <c r="D35" s="98">
        <f t="shared" si="11"/>
        <v>94263.391000000003</v>
      </c>
      <c r="E35" s="98">
        <f t="shared" si="11"/>
        <v>45312.44</v>
      </c>
    </row>
    <row r="36" spans="1:8" s="64" customFormat="1" ht="90.65" customHeight="1">
      <c r="A36" s="87" t="s">
        <v>47</v>
      </c>
      <c r="B36" s="88" t="s">
        <v>8</v>
      </c>
      <c r="C36" s="98">
        <f>SUM(C40:C44)</f>
        <v>94853</v>
      </c>
      <c r="D36" s="98">
        <f t="shared" ref="D36:E36" si="12">SUM(D40:D44)</f>
        <v>94263.391000000003</v>
      </c>
      <c r="E36" s="98">
        <f t="shared" si="12"/>
        <v>45312.44</v>
      </c>
    </row>
    <row r="37" spans="1:8" s="64" customFormat="1" ht="77.5" hidden="1">
      <c r="A37" s="87" t="s">
        <v>48</v>
      </c>
      <c r="B37" s="88" t="s">
        <v>22</v>
      </c>
      <c r="C37" s="99">
        <v>0</v>
      </c>
      <c r="D37" s="99">
        <v>0</v>
      </c>
      <c r="E37" s="99">
        <v>0</v>
      </c>
    </row>
    <row r="38" spans="1:8" s="64" customFormat="1" ht="114" hidden="1" customHeight="1">
      <c r="A38" s="87" t="s">
        <v>49</v>
      </c>
      <c r="B38" s="88" t="s">
        <v>23</v>
      </c>
      <c r="C38" s="99">
        <v>0</v>
      </c>
      <c r="D38" s="99">
        <v>0</v>
      </c>
      <c r="E38" s="99">
        <v>0</v>
      </c>
    </row>
    <row r="39" spans="1:8" s="64" customFormat="1" ht="84.65" hidden="1" customHeight="1">
      <c r="A39" s="87" t="s">
        <v>50</v>
      </c>
      <c r="B39" s="88" t="s">
        <v>9</v>
      </c>
      <c r="C39" s="99"/>
      <c r="D39" s="99"/>
      <c r="E39" s="99"/>
    </row>
    <row r="40" spans="1:8" s="64" customFormat="1" ht="110.4" customHeight="1">
      <c r="A40" s="87" t="s">
        <v>51</v>
      </c>
      <c r="B40" s="88" t="s">
        <v>37</v>
      </c>
      <c r="C40" s="98">
        <v>56568.6</v>
      </c>
      <c r="D40" s="98">
        <v>55123</v>
      </c>
      <c r="E40" s="98">
        <v>0</v>
      </c>
    </row>
    <row r="41" spans="1:8" s="64" customFormat="1" ht="126.65" customHeight="1">
      <c r="A41" s="87" t="s">
        <v>84</v>
      </c>
      <c r="B41" s="88" t="s">
        <v>88</v>
      </c>
      <c r="C41" s="98">
        <v>22006.400000000001</v>
      </c>
      <c r="D41" s="98">
        <v>22759.069</v>
      </c>
      <c r="E41" s="98">
        <v>26035.311000000002</v>
      </c>
    </row>
    <row r="42" spans="1:8" s="64" customFormat="1" ht="118.4" customHeight="1">
      <c r="A42" s="87" t="s">
        <v>86</v>
      </c>
      <c r="B42" s="88" t="s">
        <v>89</v>
      </c>
      <c r="C42" s="98">
        <v>16278</v>
      </c>
      <c r="D42" s="98">
        <v>16381.322</v>
      </c>
      <c r="E42" s="98">
        <v>19277.129000000001</v>
      </c>
    </row>
    <row r="43" spans="1:8" s="64" customFormat="1" ht="117" hidden="1" customHeight="1">
      <c r="A43" s="87" t="s">
        <v>83</v>
      </c>
      <c r="B43" s="88" t="s">
        <v>90</v>
      </c>
      <c r="C43" s="99">
        <v>0</v>
      </c>
      <c r="D43" s="99">
        <v>0</v>
      </c>
      <c r="E43" s="99">
        <v>0</v>
      </c>
    </row>
    <row r="44" spans="1:8" s="64" customFormat="1" ht="114.65" hidden="1" customHeight="1">
      <c r="A44" s="87" t="s">
        <v>85</v>
      </c>
      <c r="B44" s="88" t="s">
        <v>91</v>
      </c>
      <c r="C44" s="99">
        <v>0</v>
      </c>
      <c r="D44" s="99">
        <v>0</v>
      </c>
      <c r="E44" s="99">
        <v>0</v>
      </c>
    </row>
    <row r="45" spans="1:8" s="64" customFormat="1" ht="113.15" hidden="1" customHeight="1">
      <c r="A45" s="87" t="s">
        <v>64</v>
      </c>
      <c r="B45" s="88" t="s">
        <v>71</v>
      </c>
      <c r="C45" s="99"/>
      <c r="D45" s="99">
        <v>0</v>
      </c>
      <c r="E45" s="99">
        <v>0</v>
      </c>
    </row>
    <row r="46" spans="1:8" s="64" customFormat="1" ht="31.4" customHeight="1">
      <c r="A46" s="87" t="s">
        <v>63</v>
      </c>
      <c r="B46" s="88" t="s">
        <v>76</v>
      </c>
      <c r="C46" s="98">
        <f>C47</f>
        <v>904145.89999999991</v>
      </c>
      <c r="D46" s="98">
        <f t="shared" ref="D46:E46" si="13">D47</f>
        <v>254585.50899999999</v>
      </c>
      <c r="E46" s="98">
        <f t="shared" si="13"/>
        <v>232530.96</v>
      </c>
    </row>
    <row r="47" spans="1:8" s="64" customFormat="1" ht="31">
      <c r="A47" s="87" t="s">
        <v>62</v>
      </c>
      <c r="B47" s="88" t="s">
        <v>10</v>
      </c>
      <c r="C47" s="98">
        <f>C55+C56+C57+C53+C49+C50+C54+C48</f>
        <v>904145.89999999991</v>
      </c>
      <c r="D47" s="98">
        <f>D55+D56+D57+D53+D49+D50+D54+D48</f>
        <v>254585.50899999999</v>
      </c>
      <c r="E47" s="98">
        <f>E55+E56+E57+E53+E49+E50+E54+E48</f>
        <v>232530.96</v>
      </c>
    </row>
    <row r="48" spans="1:8" s="64" customFormat="1" ht="48.65" customHeight="1">
      <c r="A48" s="87" t="s">
        <v>108</v>
      </c>
      <c r="B48" s="88" t="s">
        <v>121</v>
      </c>
      <c r="C48" s="98">
        <v>710</v>
      </c>
      <c r="D48" s="98">
        <v>0</v>
      </c>
      <c r="E48" s="98">
        <v>0</v>
      </c>
    </row>
    <row r="49" spans="1:5" s="64" customFormat="1" ht="46.5">
      <c r="A49" s="87" t="s">
        <v>122</v>
      </c>
      <c r="B49" s="91" t="s">
        <v>123</v>
      </c>
      <c r="C49" s="98">
        <v>125600</v>
      </c>
      <c r="D49" s="98">
        <v>0</v>
      </c>
      <c r="E49" s="98">
        <v>0</v>
      </c>
    </row>
    <row r="50" spans="1:5" s="89" customFormat="1" ht="62">
      <c r="A50" s="110" t="s">
        <v>152</v>
      </c>
      <c r="B50" s="92" t="s">
        <v>153</v>
      </c>
      <c r="C50" s="98">
        <v>150000</v>
      </c>
      <c r="D50" s="98">
        <v>0</v>
      </c>
      <c r="E50" s="98">
        <v>0</v>
      </c>
    </row>
    <row r="51" spans="1:5" s="64" customFormat="1" ht="108.5" hidden="1">
      <c r="A51" s="87" t="s">
        <v>110</v>
      </c>
      <c r="B51" s="88" t="s">
        <v>117</v>
      </c>
      <c r="C51" s="99">
        <v>0</v>
      </c>
      <c r="D51" s="99">
        <v>0</v>
      </c>
      <c r="E51" s="99">
        <v>0</v>
      </c>
    </row>
    <row r="52" spans="1:5" s="64" customFormat="1" ht="62" hidden="1">
      <c r="A52" s="87" t="s">
        <v>114</v>
      </c>
      <c r="B52" s="88" t="s">
        <v>118</v>
      </c>
      <c r="C52" s="99">
        <v>0</v>
      </c>
      <c r="D52" s="99">
        <v>0</v>
      </c>
      <c r="E52" s="99">
        <v>0</v>
      </c>
    </row>
    <row r="53" spans="1:5" s="64" customFormat="1" ht="93">
      <c r="A53" s="87" t="s">
        <v>146</v>
      </c>
      <c r="B53" s="88" t="s">
        <v>147</v>
      </c>
      <c r="C53" s="98">
        <v>13797.1</v>
      </c>
      <c r="D53" s="98">
        <v>29729.5</v>
      </c>
      <c r="E53" s="98">
        <v>0</v>
      </c>
    </row>
    <row r="54" spans="1:5" s="64" customFormat="1" ht="62">
      <c r="A54" s="8" t="s">
        <v>154</v>
      </c>
      <c r="B54" s="111" t="s">
        <v>155</v>
      </c>
      <c r="C54" s="98">
        <v>250000</v>
      </c>
      <c r="D54" s="98">
        <v>0</v>
      </c>
      <c r="E54" s="98">
        <v>0</v>
      </c>
    </row>
    <row r="55" spans="1:5" s="64" customFormat="1" ht="93">
      <c r="A55" s="87" t="s">
        <v>115</v>
      </c>
      <c r="B55" s="88" t="s">
        <v>120</v>
      </c>
      <c r="C55" s="98">
        <v>228052.8</v>
      </c>
      <c r="D55" s="98">
        <v>224856.00899999999</v>
      </c>
      <c r="E55" s="98">
        <v>232530.96</v>
      </c>
    </row>
    <row r="56" spans="1:5" s="64" customFormat="1" ht="46.5">
      <c r="A56" s="87" t="s">
        <v>131</v>
      </c>
      <c r="B56" s="92" t="s">
        <v>156</v>
      </c>
      <c r="C56" s="98">
        <v>58489.7</v>
      </c>
      <c r="D56" s="98">
        <v>0</v>
      </c>
      <c r="E56" s="98">
        <v>0</v>
      </c>
    </row>
    <row r="57" spans="1:5" s="64" customFormat="1" ht="62">
      <c r="A57" s="87" t="s">
        <v>72</v>
      </c>
      <c r="B57" s="88" t="s">
        <v>157</v>
      </c>
      <c r="C57" s="98">
        <v>77496.3</v>
      </c>
      <c r="D57" s="98">
        <v>0</v>
      </c>
      <c r="E57" s="98">
        <v>0</v>
      </c>
    </row>
    <row r="58" spans="1:5" s="61" customFormat="1" ht="77.5" hidden="1">
      <c r="A58" s="87" t="s">
        <v>61</v>
      </c>
      <c r="B58" s="88" t="s">
        <v>20</v>
      </c>
      <c r="C58" s="68">
        <v>0</v>
      </c>
      <c r="D58" s="68">
        <v>0</v>
      </c>
      <c r="E58" s="68">
        <v>0</v>
      </c>
    </row>
    <row r="59" spans="1:5" s="61" customFormat="1" ht="62" hidden="1">
      <c r="A59" s="87" t="s">
        <v>68</v>
      </c>
      <c r="B59" s="88" t="s">
        <v>69</v>
      </c>
      <c r="C59" s="68">
        <v>0</v>
      </c>
      <c r="D59" s="68">
        <v>0</v>
      </c>
      <c r="E59" s="68">
        <v>0</v>
      </c>
    </row>
    <row r="60" spans="1:5" s="61" customFormat="1" ht="30" hidden="1">
      <c r="A60" s="93" t="s">
        <v>26</v>
      </c>
      <c r="B60" s="94" t="s">
        <v>27</v>
      </c>
      <c r="C60" s="69">
        <f>C61</f>
        <v>0</v>
      </c>
      <c r="D60" s="69">
        <f t="shared" ref="D60:E62" si="14">D61</f>
        <v>0</v>
      </c>
      <c r="E60" s="69">
        <f t="shared" si="14"/>
        <v>0</v>
      </c>
    </row>
    <row r="61" spans="1:5" s="61" customFormat="1" ht="31" hidden="1">
      <c r="A61" s="95" t="s">
        <v>58</v>
      </c>
      <c r="B61" s="96" t="s">
        <v>28</v>
      </c>
      <c r="C61" s="68">
        <f>C62</f>
        <v>0</v>
      </c>
      <c r="D61" s="68">
        <f t="shared" si="14"/>
        <v>0</v>
      </c>
      <c r="E61" s="68">
        <f t="shared" si="14"/>
        <v>0</v>
      </c>
    </row>
    <row r="62" spans="1:5" s="61" customFormat="1" ht="31" hidden="1">
      <c r="A62" s="95" t="s">
        <v>59</v>
      </c>
      <c r="B62" s="96" t="s">
        <v>24</v>
      </c>
      <c r="C62" s="68">
        <f>C63</f>
        <v>0</v>
      </c>
      <c r="D62" s="68">
        <f t="shared" si="14"/>
        <v>0</v>
      </c>
      <c r="E62" s="68">
        <f t="shared" si="14"/>
        <v>0</v>
      </c>
    </row>
    <row r="63" spans="1:5" s="61" customFormat="1" ht="31" hidden="1">
      <c r="A63" s="87" t="s">
        <v>60</v>
      </c>
      <c r="B63" s="88" t="s">
        <v>24</v>
      </c>
      <c r="C63" s="68"/>
      <c r="D63" s="68"/>
      <c r="E63" s="68"/>
    </row>
    <row r="64" spans="1:5" s="61" customFormat="1" ht="15.5">
      <c r="A64" s="93" t="s">
        <v>29</v>
      </c>
      <c r="B64" s="94" t="s">
        <v>30</v>
      </c>
      <c r="C64" s="69">
        <f>C65</f>
        <v>200500</v>
      </c>
      <c r="D64" s="69">
        <f t="shared" ref="D64:E66" si="15">D65</f>
        <v>0</v>
      </c>
      <c r="E64" s="69">
        <f t="shared" si="15"/>
        <v>0</v>
      </c>
    </row>
    <row r="65" spans="1:5" s="61" customFormat="1" ht="31">
      <c r="A65" s="95" t="s">
        <v>38</v>
      </c>
      <c r="B65" s="96" t="s">
        <v>25</v>
      </c>
      <c r="C65" s="68">
        <f>C66</f>
        <v>200500</v>
      </c>
      <c r="D65" s="68">
        <f t="shared" si="15"/>
        <v>0</v>
      </c>
      <c r="E65" s="68">
        <f t="shared" si="15"/>
        <v>0</v>
      </c>
    </row>
    <row r="66" spans="1:5" s="61" customFormat="1" ht="31">
      <c r="A66" s="95" t="s">
        <v>39</v>
      </c>
      <c r="B66" s="96" t="s">
        <v>25</v>
      </c>
      <c r="C66" s="68">
        <f>C67</f>
        <v>200500</v>
      </c>
      <c r="D66" s="68">
        <f t="shared" si="15"/>
        <v>0</v>
      </c>
      <c r="E66" s="68">
        <f t="shared" si="15"/>
        <v>0</v>
      </c>
    </row>
    <row r="67" spans="1:5" s="61" customFormat="1" ht="31">
      <c r="A67" s="87" t="s">
        <v>148</v>
      </c>
      <c r="B67" s="88" t="s">
        <v>149</v>
      </c>
      <c r="C67" s="68">
        <v>200500</v>
      </c>
      <c r="D67" s="68">
        <v>0</v>
      </c>
      <c r="E67" s="68">
        <v>0</v>
      </c>
    </row>
    <row r="68" spans="1:5" s="61" customFormat="1" ht="77.5" hidden="1">
      <c r="A68" s="87" t="s">
        <v>11</v>
      </c>
      <c r="B68" s="88" t="s">
        <v>12</v>
      </c>
      <c r="C68" s="70"/>
      <c r="D68" s="70"/>
      <c r="E68" s="70"/>
    </row>
    <row r="69" spans="1:5" s="61" customFormat="1" ht="77.5" hidden="1">
      <c r="A69" s="87" t="s">
        <v>52</v>
      </c>
      <c r="B69" s="88" t="s">
        <v>31</v>
      </c>
      <c r="C69" s="70"/>
      <c r="D69" s="70"/>
      <c r="E69" s="70"/>
    </row>
    <row r="70" spans="1:5" s="61" customFormat="1" ht="15.5" hidden="1">
      <c r="A70" s="87"/>
      <c r="B70" s="88"/>
      <c r="C70" s="70"/>
      <c r="D70" s="70"/>
      <c r="E70" s="70"/>
    </row>
    <row r="71" spans="1:5" s="61" customFormat="1" ht="15.5" hidden="1">
      <c r="A71" s="62"/>
      <c r="B71" s="63"/>
      <c r="C71" s="70"/>
      <c r="D71" s="70"/>
      <c r="E71" s="70"/>
    </row>
    <row r="72" spans="1:5" s="61" customFormat="1" ht="46.5" hidden="1">
      <c r="A72" s="62" t="s">
        <v>53</v>
      </c>
      <c r="B72" s="72" t="s">
        <v>13</v>
      </c>
      <c r="C72" s="70"/>
      <c r="D72" s="70"/>
      <c r="E72" s="70"/>
    </row>
    <row r="73" spans="1:5" s="61" customFormat="1" ht="31" hidden="1">
      <c r="A73" s="62" t="s">
        <v>54</v>
      </c>
      <c r="B73" s="63" t="s">
        <v>14</v>
      </c>
      <c r="C73" s="70"/>
      <c r="D73" s="70"/>
      <c r="E73" s="70"/>
    </row>
    <row r="74" spans="1:5" s="61" customFormat="1" ht="46.5" hidden="1">
      <c r="A74" s="62" t="s">
        <v>55</v>
      </c>
      <c r="B74" s="63" t="s">
        <v>15</v>
      </c>
      <c r="C74" s="70"/>
      <c r="D74" s="70"/>
      <c r="E74" s="70"/>
    </row>
    <row r="75" spans="1:5" s="61" customFormat="1" ht="46.5" hidden="1">
      <c r="A75" s="62" t="s">
        <v>56</v>
      </c>
      <c r="B75" s="63" t="s">
        <v>16</v>
      </c>
      <c r="C75" s="70"/>
      <c r="D75" s="70"/>
      <c r="E75" s="70"/>
    </row>
    <row r="76" spans="1:5" s="73" customFormat="1" ht="60">
      <c r="A76" s="59" t="s">
        <v>17</v>
      </c>
      <c r="B76" s="60" t="s">
        <v>18</v>
      </c>
      <c r="C76" s="69">
        <f>C77</f>
        <v>-0.9</v>
      </c>
      <c r="D76" s="68">
        <v>0</v>
      </c>
      <c r="E76" s="68">
        <v>0</v>
      </c>
    </row>
    <row r="77" spans="1:5" s="61" customFormat="1" ht="70.75" customHeight="1">
      <c r="A77" s="62" t="s">
        <v>158</v>
      </c>
      <c r="B77" s="63" t="s">
        <v>159</v>
      </c>
      <c r="C77" s="68">
        <f>C78</f>
        <v>-0.9</v>
      </c>
      <c r="D77" s="68">
        <v>0</v>
      </c>
      <c r="E77" s="68">
        <v>0</v>
      </c>
    </row>
    <row r="78" spans="1:5" s="61" customFormat="1" ht="62.4" customHeight="1">
      <c r="A78" s="62" t="s">
        <v>160</v>
      </c>
      <c r="B78" s="63" t="s">
        <v>161</v>
      </c>
      <c r="C78" s="68">
        <v>-0.9</v>
      </c>
      <c r="D78" s="68">
        <v>0</v>
      </c>
      <c r="E78" s="68">
        <v>0</v>
      </c>
    </row>
    <row r="79" spans="1:5">
      <c r="A79" s="65"/>
      <c r="B79" s="66"/>
      <c r="C79" s="66"/>
      <c r="D79" s="66"/>
      <c r="E79" s="66"/>
    </row>
    <row r="85" spans="8:8" ht="15.5">
      <c r="H85" s="87"/>
    </row>
    <row r="86" spans="8:8">
      <c r="H86" s="90"/>
    </row>
  </sheetData>
  <mergeCells count="6">
    <mergeCell ref="D6:E6"/>
    <mergeCell ref="C1:E1"/>
    <mergeCell ref="A2:A3"/>
    <mergeCell ref="C2:E2"/>
    <mergeCell ref="A4:E4"/>
    <mergeCell ref="A5:E5"/>
  </mergeCells>
  <pageMargins left="0.7" right="0.7" top="0.75" bottom="0.75" header="0.3" footer="0.3"/>
  <pageSetup paperSize="9" scale="77" orientation="portrait" verticalDpi="4294967295" r:id="rId1"/>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 руб</vt:lpstr>
      <vt:lpstr>рублей</vt:lpstr>
      <vt:lpstr>тыс. руб.</vt:lpstr>
      <vt:lpstr>' руб'!Заголовки_для_печати</vt:lpstr>
      <vt:lpstr>' руб'!Область_печати</vt:lpstr>
      <vt:lpstr>'тыс.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2025-08-28T11:55:12Z</dcterms:modified>
</cp:coreProperties>
</file>